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T:\JAEA報告書\"/>
    </mc:Choice>
  </mc:AlternateContent>
  <xr:revisionPtr revIDLastSave="0" documentId="13_ncr:1_{27A47454-80A6-4DB0-BCE2-7BE7C8926BF5}" xr6:coauthVersionLast="47" xr6:coauthVersionMax="47" xr10:uidLastSave="{00000000-0000-0000-0000-000000000000}"/>
  <bookViews>
    <workbookView xWindow="3840" yWindow="3840" windowWidth="21600" windowHeight="11295" xr2:uid="{669694EB-C9DF-447A-87B8-5F6FAA11F0AC}"/>
  </bookViews>
  <sheets>
    <sheet name="【様式】共同研究申込書" sheetId="1" r:id="rId1"/>
    <sheet name="【様式】国等からの委託・再委託" sheetId="2" r:id="rId2"/>
    <sheet name="【計算用】研究担当者の人件費" sheetId="4" r:id="rId3"/>
    <sheet name="【大学用】DB使用欄" sheetId="8" r:id="rId4"/>
    <sheet name="【大学用】契約書転記フォーム_ひな型" sheetId="7" r:id="rId5"/>
  </sheets>
  <definedNames>
    <definedName name="_xlnm.Print_Area" localSheetId="3">【大学用】DB使用欄!$A$1:$S$59</definedName>
    <definedName name="_xlnm.Print_Area" localSheetId="4">【大学用】契約書転記フォーム_ひな型!$A$3:$W$47</definedName>
    <definedName name="_xlnm.Print_Area" localSheetId="0">【様式】共同研究申込書!$B$4:$Y$96</definedName>
    <definedName name="_xlnm.Print_Area" localSheetId="1">【様式】国等からの委託・再委託!$A$1:$D$20</definedName>
    <definedName name="Z_49F60FA0_2730_4C73_B94F_8CE2A34F103D_.wvu.PrintArea" localSheetId="4" hidden="1">【大学用】契約書転記フォーム_ひな型!$A$3:$R$47</definedName>
    <definedName name="Z_49F60FA0_2730_4C73_B94F_8CE2A34F103D_.wvu.PrintArea" localSheetId="0" hidden="1">【様式】共同研究申込書!$B$4:$Y$95</definedName>
    <definedName name="Z_49F60FA0_2730_4C73_B94F_8CE2A34F103D_.wvu.PrintArea" localSheetId="1" hidden="1">【様式】国等からの委託・再委託!$A$1:$D$20</definedName>
    <definedName name="Z_49F60FA0_2730_4C73_B94F_8CE2A34F103D_.wvu.Rows" localSheetId="1" hidden="1">【様式】国等からの委託・再委託!$8:$8,【様式】国等からの委託・再委託!#REF!</definedName>
    <definedName name="その他">【様式】共同研究申込書!$G$82</definedName>
    <definedName name="外部機関共同研究員の研究料">【様式】共同研究申込書!$M$46</definedName>
    <definedName name="間接経費">【様式】共同研究申込書!$M$43</definedName>
    <definedName name="間接経費１">【様式】共同研究申込書!$M$44</definedName>
    <definedName name="間接経費細目">【様式】共同研究申込書!$M$44</definedName>
    <definedName name="間接経費細目１">【様式】共同研究申込書!$M$44</definedName>
    <definedName name="基礎研究促進費">【様式】共同研究申込書!$M$45</definedName>
    <definedName name="研究開始日">【様式】共同研究申込書!$G$14</definedName>
    <definedName name="研究経費合計">【様式】共同研究申込書!$M$47</definedName>
    <definedName name="研究終了日">【様式】共同研究申込書!$M$14</definedName>
    <definedName name="研究題目">【様式】共同研究申込書!$G$12</definedName>
    <definedName name="研究目的及び内容">【様式】共同研究申込書!$G$13</definedName>
    <definedName name="広島大学_研究実施場所">【様式】共同研究申込書!$I$15</definedName>
    <definedName name="申込者_研究実施場所">【様式】共同研究申込書!$I$16</definedName>
    <definedName name="申込者_住所">【様式】共同研究申込書!$I$10</definedName>
    <definedName name="申込者_法人名">【様式】共同研究申込書!$I$11</definedName>
    <definedName name="人件費">【様式】共同研究申込書!$M$42</definedName>
    <definedName name="直接経費">【様式】共同研究申込書!$M$41</definedName>
    <definedName name="提供設備規格">【様式】共同研究申込書!$K$49:$K$52</definedName>
    <definedName name="提供設備規格_1">【様式】共同研究申込書!$T$49</definedName>
    <definedName name="提供設備規格_2">【様式】共同研究申込書!$T$50</definedName>
    <definedName name="提供設備規格_3">【様式】共同研究申込書!$T$51</definedName>
    <definedName name="提供設備規格_4">【様式】共同研究申込書!$T$52</definedName>
    <definedName name="提供設備数量">【様式】共同研究申込書!$X$49:$X$52</definedName>
    <definedName name="提供設備数量_1">【様式】共同研究申込書!$X$49</definedName>
    <definedName name="提供設備数量_2">【様式】共同研究申込書!$X$50</definedName>
    <definedName name="提供設備数量_3">【様式】共同研究申込書!$X$51</definedName>
    <definedName name="提供設備数量_4">【様式】共同研究申込書!$X$52</definedName>
    <definedName name="提供設備名">【様式】共同研究申込書!$K$49:$S$52</definedName>
    <definedName name="提供設備名称_1">【様式】共同研究申込書!$K$49</definedName>
    <definedName name="提供設備名称_2">【様式】共同研究申込書!$K$50</definedName>
    <definedName name="提供設備名称_3">【様式】共同研究申込書!$K$51</definedName>
    <definedName name="提供設備名称_4">【様式】共同研究申込書!$K$52</definedName>
  </definedNames>
  <calcPr calcId="191029"/>
  <customWorkbookViews>
    <customWorkbookView name="takuma nakamura - 個人用ビュー" guid="{49F60FA0-2730-4C73-B94F-8CE2A34F103D}" mergeInterval="0" personalView="1" maximized="1" xWindow="-9" yWindow="-9" windowWidth="1938" windowHeight="115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4" i="1" l="1"/>
  <c r="M43" i="1" s="1"/>
  <c r="P32" i="7" a="1"/>
  <c r="P44" i="7" a="1"/>
  <c r="P34" i="7" a="1"/>
  <c r="P36" i="7" a="1"/>
  <c r="P26" i="7" a="1"/>
  <c r="P28" i="7" a="1"/>
  <c r="P30" i="7" a="1"/>
  <c r="P38" i="7" a="1"/>
  <c r="P42" i="7" a="1"/>
  <c r="P40" i="7" a="1"/>
  <c r="P40" i="7" l="1"/>
  <c r="P38" i="7"/>
  <c r="P26" i="7"/>
  <c r="P36" i="7"/>
  <c r="P34" i="7"/>
  <c r="P44" i="7"/>
  <c r="P32" i="7"/>
  <c r="P42" i="7"/>
  <c r="P30" i="7"/>
  <c r="P28" i="7"/>
  <c r="B48" i="8"/>
  <c r="D59" i="8" l="1"/>
  <c r="D58" i="8"/>
  <c r="D57" i="8"/>
  <c r="B17" i="8"/>
  <c r="C9" i="8" l="1"/>
  <c r="B9" i="8"/>
  <c r="L10" i="7" a="1"/>
  <c r="L10" i="7" l="1"/>
  <c r="B10" i="8"/>
  <c r="C59" i="8"/>
  <c r="C58" i="8"/>
  <c r="C56" i="8"/>
  <c r="C55" i="8"/>
  <c r="B23" i="8"/>
  <c r="B31" i="8" l="1"/>
  <c r="B24" i="8"/>
  <c r="K2" i="7"/>
  <c r="K1" i="7"/>
  <c r="L7" i="7" a="1"/>
  <c r="L6" i="7" a="1"/>
  <c r="L9" i="7" a="1"/>
  <c r="C7" i="7" a="1"/>
  <c r="L11" i="7" a="1"/>
  <c r="C57" i="8" l="1"/>
  <c r="L11" i="7"/>
  <c r="L9" i="7"/>
  <c r="L7" i="7"/>
  <c r="L6" i="7"/>
  <c r="C7" i="7"/>
  <c r="B43" i="8"/>
  <c r="B5" i="8"/>
  <c r="B7" i="8"/>
  <c r="B4" i="8"/>
  <c r="B59" i="8"/>
  <c r="B51" i="8"/>
  <c r="B44" i="8"/>
  <c r="B42" i="8"/>
  <c r="B39" i="8"/>
  <c r="B38" i="8"/>
  <c r="B37" i="8"/>
  <c r="B40" i="8"/>
  <c r="B35" i="8"/>
  <c r="B34" i="8"/>
  <c r="B33" i="8"/>
  <c r="B29" i="8"/>
  <c r="B27" i="8"/>
  <c r="B25" i="8"/>
  <c r="B21" i="8"/>
  <c r="B19" i="8"/>
  <c r="F14" i="8"/>
  <c r="H14" i="8"/>
  <c r="D14" i="8"/>
  <c r="B14" i="8"/>
  <c r="B13" i="8"/>
  <c r="B12" i="8"/>
  <c r="B8" i="8"/>
  <c r="L8" i="7" a="1"/>
  <c r="F15" i="8" l="1"/>
  <c r="L8" i="7"/>
  <c r="M47" i="1"/>
  <c r="B15" i="8"/>
  <c r="L12" i="7" a="1"/>
  <c r="L12" i="7" l="1"/>
  <c r="Z4" i="1"/>
  <c r="Q3" i="1"/>
  <c r="G23" i="4"/>
  <c r="H23" i="4" s="1"/>
  <c r="E24" i="4"/>
  <c r="G24" i="4" s="1"/>
  <c r="H24" i="4" s="1"/>
  <c r="E25" i="4"/>
  <c r="G25" i="4" s="1"/>
  <c r="E26" i="4"/>
  <c r="G26" i="4" s="1"/>
  <c r="E27" i="4"/>
  <c r="G27" i="4" s="1"/>
  <c r="E28" i="4"/>
  <c r="G28" i="4" s="1"/>
  <c r="E29" i="4"/>
  <c r="G29" i="4" s="1"/>
  <c r="H29" i="4" s="1"/>
  <c r="G22" i="4"/>
  <c r="H22" i="4" s="1"/>
  <c r="G21" i="4"/>
  <c r="H21" i="4" s="1"/>
  <c r="H25" i="4"/>
  <c r="H26" i="4"/>
  <c r="H27" i="4"/>
  <c r="H28" i="4"/>
  <c r="D23" i="4"/>
  <c r="D24" i="4"/>
  <c r="D25" i="4"/>
  <c r="D26" i="4"/>
  <c r="D27" i="4"/>
  <c r="D28" i="4"/>
  <c r="D29" i="4"/>
  <c r="D22" i="4"/>
  <c r="Q20" i="7" a="1"/>
  <c r="Q8" i="7" a="1"/>
  <c r="P16" i="7" a="1"/>
  <c r="Q35" i="7" a="1"/>
  <c r="Q9" i="7" a="1"/>
  <c r="Q42" i="7" a="1"/>
  <c r="D14" i="7" a="1"/>
  <c r="Q12" i="7" a="1"/>
  <c r="Q13" i="7" a="1"/>
  <c r="P24" i="7" a="1"/>
  <c r="Q33" i="7" a="1"/>
  <c r="Q31" i="7" a="1"/>
  <c r="F14" i="7" a="1"/>
  <c r="Q41" i="7" a="1"/>
  <c r="Q32" i="7" a="1"/>
  <c r="P6" i="7" a="1"/>
  <c r="Q39" i="7" a="1"/>
  <c r="Q10" i="7" a="1"/>
  <c r="Q43" i="7" a="1"/>
  <c r="Q16" i="7" a="1"/>
  <c r="D11" i="7" a="1"/>
  <c r="Q25" i="7" a="1"/>
  <c r="P8" i="7" a="1"/>
  <c r="P18" i="7" a="1"/>
  <c r="Q24" i="7" a="1"/>
  <c r="Q29" i="7" a="1"/>
  <c r="P14" i="7" a="1"/>
  <c r="E13" i="7" a="1"/>
  <c r="Q11" i="7" a="1"/>
  <c r="Q36" i="7" a="1"/>
  <c r="Q22" i="7" a="1"/>
  <c r="Q37" i="7" a="1"/>
  <c r="P22" i="7" a="1"/>
  <c r="F13" i="7" a="1"/>
  <c r="Q15" i="7" a="1"/>
  <c r="E15" i="7" a="1"/>
  <c r="D6" i="7" a="1"/>
  <c r="Q14" i="7" a="1"/>
  <c r="Q19" i="7" a="1"/>
  <c r="Q18" i="7" a="1"/>
  <c r="D15" i="7" a="1"/>
  <c r="Q26" i="7" a="1"/>
  <c r="Q34" i="7" a="1"/>
  <c r="Q44" i="7" a="1"/>
  <c r="Q17" i="7" a="1"/>
  <c r="C8" i="7" a="1"/>
  <c r="P12" i="7" a="1"/>
  <c r="D13" i="7" a="1"/>
  <c r="Q7" i="7" a="1"/>
  <c r="Q30" i="7" a="1"/>
  <c r="P10" i="7" a="1"/>
  <c r="F16" i="7" a="1"/>
  <c r="F15" i="7" a="1"/>
  <c r="E16" i="7" a="1"/>
  <c r="Q45" i="7" a="1"/>
  <c r="D16" i="7" a="1"/>
  <c r="Q28" i="7" a="1"/>
  <c r="Q21" i="7" a="1"/>
  <c r="Q6" i="7" a="1"/>
  <c r="Q40" i="7" a="1"/>
  <c r="Q38" i="7" a="1"/>
  <c r="C9" i="7" a="1"/>
  <c r="E14" i="7" a="1"/>
  <c r="Q27" i="7" a="1"/>
  <c r="D10" i="7" a="1"/>
  <c r="P20" i="7" a="1"/>
  <c r="Q23" i="7" a="1"/>
  <c r="Q15" i="7" l="1"/>
  <c r="Q24" i="7"/>
  <c r="Q13" i="7"/>
  <c r="Q23" i="7"/>
  <c r="Q26" i="7"/>
  <c r="Q36" i="7"/>
  <c r="Q27" i="7"/>
  <c r="P22" i="7"/>
  <c r="Q40" i="7"/>
  <c r="Q31" i="7"/>
  <c r="Q20" i="7"/>
  <c r="Q19" i="7"/>
  <c r="P8" i="7"/>
  <c r="Q28" i="7"/>
  <c r="P12" i="7"/>
  <c r="Q43" i="7"/>
  <c r="Q6" i="7"/>
  <c r="Q30" i="7"/>
  <c r="P18" i="7"/>
  <c r="Q12" i="7"/>
  <c r="Q14" i="7"/>
  <c r="Q16" i="7"/>
  <c r="Q18" i="7"/>
  <c r="Q17" i="7"/>
  <c r="Q35" i="7"/>
  <c r="Q37" i="7"/>
  <c r="Q39" i="7"/>
  <c r="Q41" i="7"/>
  <c r="Q45" i="7"/>
  <c r="Q8" i="7"/>
  <c r="Q32" i="7"/>
  <c r="Q9" i="7"/>
  <c r="P20" i="7"/>
  <c r="Q11" i="7"/>
  <c r="Q29" i="7"/>
  <c r="P24" i="7"/>
  <c r="Q42" i="7"/>
  <c r="Q33" i="7"/>
  <c r="Q22" i="7"/>
  <c r="Q21" i="7"/>
  <c r="P10" i="7"/>
  <c r="Q25" i="7"/>
  <c r="P14" i="7"/>
  <c r="P16" i="7"/>
  <c r="Q7" i="7"/>
  <c r="Q10" i="7"/>
  <c r="Q34" i="7"/>
  <c r="Q38" i="7"/>
  <c r="Q44" i="7"/>
  <c r="P6" i="7"/>
  <c r="F14" i="7"/>
  <c r="F16" i="7"/>
  <c r="D13" i="7"/>
  <c r="D15" i="7"/>
  <c r="E13" i="7"/>
  <c r="E15" i="7"/>
  <c r="F13" i="7"/>
  <c r="F15" i="7"/>
  <c r="D14" i="7"/>
  <c r="D16" i="7"/>
  <c r="E14" i="7"/>
  <c r="E16" i="7"/>
  <c r="C9" i="7"/>
  <c r="D11" i="7"/>
  <c r="D10" i="7"/>
  <c r="C8" i="7"/>
  <c r="D6" i="7"/>
  <c r="H30" i="4"/>
  <c r="H33" i="4" s="1"/>
  <c r="B18" i="8" l="1"/>
  <c r="B2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takuma nakamura</author>
  </authors>
  <commentList>
    <comment ref="G13" authorId="0" shapeId="0" xr:uid="{1B0304A7-F51F-4689-BC40-626684A7648F}">
      <text>
        <r>
          <rPr>
            <sz val="11"/>
            <color indexed="81"/>
            <rFont val="Meiryo UI"/>
            <family val="3"/>
            <charset val="128"/>
          </rPr>
          <t>共同研究の申込書に記載された研究題目、研究目的及び内容については、共同研究契約書の草案として転記されます。
また意図せず共同研究外の研究が契約に含まれることを防ぐためにも、記載内容は研究期間や研究経費に対応し、実際に実施する共同研究の範囲を正確に反映するよう、事前に双方の研究者間で十分に確認してください。</t>
        </r>
      </text>
    </comment>
    <comment ref="X17" authorId="0" shapeId="0" xr:uid="{54C22D04-56D6-4FA6-8247-80E705988DDA}">
      <text>
        <r>
          <rPr>
            <sz val="11"/>
            <color indexed="81"/>
            <rFont val="Meiryo UI"/>
            <family val="3"/>
            <charset val="128"/>
          </rPr>
          <t>広島大学に派遣する外部機関共同研究員の場合、◎をプルダウンから選択ください。</t>
        </r>
      </text>
    </comment>
    <comment ref="V91" authorId="0" shapeId="0" xr:uid="{02866E55-9955-4875-809A-E4C359971723}">
      <text>
        <r>
          <rPr>
            <b/>
            <sz val="9"/>
            <color indexed="81"/>
            <rFont val="MS P ゴシック"/>
            <family val="3"/>
            <charset val="128"/>
          </rPr>
          <t xml:space="preserve">広島大学内の伝達事項
</t>
        </r>
        <r>
          <rPr>
            <sz val="9"/>
            <color indexed="81"/>
            <rFont val="MS P ゴシック"/>
            <family val="3"/>
            <charset val="128"/>
          </rPr>
          <t>部局長の同意に関する専決が、統括支援室長または支援室長、霞地区運営支援部長に規定されています。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<sst xmlns="http://schemas.openxmlformats.org/spreadsheetml/2006/main" count="374" uniqueCount="272">
  <si>
    <t>住所</t>
    <rPh sb="0" eb="2">
      <t>ジュウショ</t>
    </rPh>
    <phoneticPr fontId="5"/>
  </si>
  <si>
    <t>氏名</t>
    <rPh sb="0" eb="2">
      <t>シメイ</t>
    </rPh>
    <phoneticPr fontId="5"/>
  </si>
  <si>
    <t xml:space="preserve">  </t>
    <phoneticPr fontId="5"/>
  </si>
  <si>
    <t>共同研究申込書</t>
    <rPh sb="0" eb="1">
      <t>トモ</t>
    </rPh>
    <rPh sb="1" eb="2">
      <t>ドウ</t>
    </rPh>
    <rPh sb="2" eb="3">
      <t>ケン</t>
    </rPh>
    <rPh sb="3" eb="4">
      <t>キワム</t>
    </rPh>
    <rPh sb="4" eb="5">
      <t>サル</t>
    </rPh>
    <rPh sb="5" eb="6">
      <t>コ</t>
    </rPh>
    <rPh sb="6" eb="7">
      <t>ショ</t>
    </rPh>
    <phoneticPr fontId="5"/>
  </si>
  <si>
    <t>から</t>
    <phoneticPr fontId="5"/>
  </si>
  <si>
    <t>まで</t>
    <phoneticPr fontId="5"/>
  </si>
  <si>
    <t>5.研究実施場所</t>
    <rPh sb="2" eb="4">
      <t>ケンキュウ</t>
    </rPh>
    <rPh sb="4" eb="6">
      <t>ジッシ</t>
    </rPh>
    <rPh sb="6" eb="8">
      <t>バショ</t>
    </rPh>
    <phoneticPr fontId="5"/>
  </si>
  <si>
    <t>申込者側：</t>
    <rPh sb="2" eb="3">
      <t>シャ</t>
    </rPh>
    <rPh sb="3" eb="4">
      <t>ガワ</t>
    </rPh>
    <phoneticPr fontId="5"/>
  </si>
  <si>
    <t>区分</t>
    <rPh sb="0" eb="2">
      <t>クブン</t>
    </rPh>
    <phoneticPr fontId="5"/>
  </si>
  <si>
    <t>職名</t>
    <rPh sb="0" eb="2">
      <t>ショクメイ</t>
    </rPh>
    <phoneticPr fontId="5"/>
  </si>
  <si>
    <t>研究代表者</t>
    <rPh sb="0" eb="2">
      <t>ケンキュウ</t>
    </rPh>
    <rPh sb="2" eb="5">
      <t>ダイヒョウシャ</t>
    </rPh>
    <phoneticPr fontId="5"/>
  </si>
  <si>
    <t>研究担当者</t>
  </si>
  <si>
    <t>直接経費</t>
    <rPh sb="0" eb="2">
      <t>チョクセツ</t>
    </rPh>
    <rPh sb="2" eb="4">
      <t>ケイヒ</t>
    </rPh>
    <phoneticPr fontId="5"/>
  </si>
  <si>
    <t>円</t>
    <rPh sb="0" eb="1">
      <t>エン</t>
    </rPh>
    <phoneticPr fontId="5"/>
  </si>
  <si>
    <t>所属部課等</t>
    <rPh sb="0" eb="2">
      <t>ショゾク</t>
    </rPh>
    <rPh sb="2" eb="4">
      <t>ブカ</t>
    </rPh>
    <rPh sb="4" eb="5">
      <t>トウ</t>
    </rPh>
    <phoneticPr fontId="5"/>
  </si>
  <si>
    <t>担当者氏名</t>
    <rPh sb="0" eb="3">
      <t>タントウシャ</t>
    </rPh>
    <rPh sb="3" eb="5">
      <t>シメイ</t>
    </rPh>
    <phoneticPr fontId="5"/>
  </si>
  <si>
    <t>TEL</t>
    <phoneticPr fontId="5"/>
  </si>
  <si>
    <t>E-mail</t>
    <phoneticPr fontId="5"/>
  </si>
  <si>
    <t>契約者氏名</t>
    <rPh sb="0" eb="2">
      <t>ケイヤク</t>
    </rPh>
    <rPh sb="2" eb="3">
      <t>シャ</t>
    </rPh>
    <rPh sb="3" eb="5">
      <t>シメイ</t>
    </rPh>
    <phoneticPr fontId="5"/>
  </si>
  <si>
    <t>広島大学側：</t>
    <rPh sb="0" eb="2">
      <t>ヒロシマ</t>
    </rPh>
    <rPh sb="4" eb="5">
      <t>ガワ</t>
    </rPh>
    <phoneticPr fontId="5"/>
  </si>
  <si>
    <t>国立大学法人広島大学長</t>
    <rPh sb="0" eb="4">
      <t>コクリツダイガク</t>
    </rPh>
    <rPh sb="4" eb="6">
      <t>ホウジン</t>
    </rPh>
    <rPh sb="6" eb="8">
      <t>ヒロシマ</t>
    </rPh>
    <rPh sb="8" eb="10">
      <t>ダイガク</t>
    </rPh>
    <rPh sb="10" eb="11">
      <t>チョウ</t>
    </rPh>
    <phoneticPr fontId="5"/>
  </si>
  <si>
    <t>住所</t>
    <rPh sb="0" eb="2">
      <t>ジュウショ</t>
    </rPh>
    <phoneticPr fontId="4"/>
  </si>
  <si>
    <t>法人名</t>
    <rPh sb="0" eb="2">
      <t>ホウジン</t>
    </rPh>
    <rPh sb="2" eb="3">
      <t>メイ</t>
    </rPh>
    <phoneticPr fontId="3"/>
  </si>
  <si>
    <t>1.申込者</t>
    <rPh sb="2" eb="4">
      <t>モウシコミ</t>
    </rPh>
    <rPh sb="4" eb="5">
      <t>シャ</t>
    </rPh>
    <phoneticPr fontId="5"/>
  </si>
  <si>
    <t>　エフォート率（研究従事時間）に、研究担当者人件費【単価表】の該当職名、人数分の基準額の総額を乗じたものを研究担当者の人件費とする。</t>
    <rPh sb="6" eb="7">
      <t>リツ</t>
    </rPh>
    <rPh sb="8" eb="10">
      <t>ケンキュウ</t>
    </rPh>
    <rPh sb="10" eb="12">
      <t>ジュウジ</t>
    </rPh>
    <rPh sb="12" eb="14">
      <t>ジカン</t>
    </rPh>
    <rPh sb="17" eb="19">
      <t>ケンキュウ</t>
    </rPh>
    <rPh sb="19" eb="22">
      <t>タントウシャ</t>
    </rPh>
    <rPh sb="22" eb="25">
      <t>ジンケンヒ</t>
    </rPh>
    <rPh sb="26" eb="28">
      <t>タンカ</t>
    </rPh>
    <rPh sb="28" eb="29">
      <t>ヒョウ</t>
    </rPh>
    <rPh sb="31" eb="33">
      <t>ガイトウ</t>
    </rPh>
    <rPh sb="33" eb="35">
      <t>ショクメイ</t>
    </rPh>
    <rPh sb="36" eb="39">
      <t>ニンズウブン</t>
    </rPh>
    <rPh sb="40" eb="42">
      <t>キジュン</t>
    </rPh>
    <rPh sb="42" eb="43">
      <t>ガク</t>
    </rPh>
    <rPh sb="44" eb="46">
      <t>ソウガク</t>
    </rPh>
    <rPh sb="47" eb="48">
      <t>ジョウ</t>
    </rPh>
    <rPh sb="53" eb="58">
      <t>ケンキュウタントウシャ</t>
    </rPh>
    <rPh sb="59" eb="62">
      <t>ジンケンヒ</t>
    </rPh>
    <phoneticPr fontId="3"/>
  </si>
  <si>
    <t>研究担当者の人件費　＝　エフォート率（研究従事時間）　×　該当職名、人数分の基準額の総額</t>
    <rPh sb="0" eb="5">
      <t>ケンキュウタントウシャ</t>
    </rPh>
    <rPh sb="6" eb="9">
      <t>ジンケンヒ</t>
    </rPh>
    <rPh sb="17" eb="18">
      <t>リツ</t>
    </rPh>
    <rPh sb="19" eb="21">
      <t>ケンキュウ</t>
    </rPh>
    <rPh sb="21" eb="25">
      <t>ジュウジジカン</t>
    </rPh>
    <rPh sb="29" eb="31">
      <t>ガイトウ</t>
    </rPh>
    <rPh sb="31" eb="33">
      <t>ショクメイ</t>
    </rPh>
    <rPh sb="34" eb="36">
      <t>ニンズウ</t>
    </rPh>
    <rPh sb="36" eb="37">
      <t>ブン</t>
    </rPh>
    <rPh sb="38" eb="41">
      <t>キジュンガク</t>
    </rPh>
    <rPh sb="42" eb="44">
      <t>ソウガク</t>
    </rPh>
    <phoneticPr fontId="3"/>
  </si>
  <si>
    <t>※エフォート率：1%＝20時間　　（100%＝2000時間）</t>
    <rPh sb="6" eb="7">
      <t>リツ</t>
    </rPh>
    <rPh sb="13" eb="15">
      <t>ジカン</t>
    </rPh>
    <rPh sb="27" eb="29">
      <t>ジカン</t>
    </rPh>
    <phoneticPr fontId="3"/>
  </si>
  <si>
    <t>　</t>
    <phoneticPr fontId="3"/>
  </si>
  <si>
    <t>研究担当者の人件費【単価表】</t>
    <rPh sb="0" eb="2">
      <t>ケンキュウ</t>
    </rPh>
    <rPh sb="2" eb="5">
      <t>タントウシャ</t>
    </rPh>
    <rPh sb="6" eb="9">
      <t>ジンケンヒ</t>
    </rPh>
    <rPh sb="10" eb="12">
      <t>タンカ</t>
    </rPh>
    <rPh sb="12" eb="13">
      <t>ヒョウ</t>
    </rPh>
    <phoneticPr fontId="3"/>
  </si>
  <si>
    <t>教員1人あたり</t>
    <rPh sb="0" eb="2">
      <t>キョウイン</t>
    </rPh>
    <rPh sb="3" eb="4">
      <t>ニン</t>
    </rPh>
    <phoneticPr fontId="3"/>
  </si>
  <si>
    <t>職名</t>
    <rPh sb="0" eb="2">
      <t>ショクメイ</t>
    </rPh>
    <phoneticPr fontId="3"/>
  </si>
  <si>
    <t>教授</t>
    <rPh sb="0" eb="2">
      <t>キョウジュ</t>
    </rPh>
    <phoneticPr fontId="3"/>
  </si>
  <si>
    <t>准教授・講師</t>
    <rPh sb="0" eb="3">
      <t>ジュンキョウジュ</t>
    </rPh>
    <rPh sb="4" eb="6">
      <t>コウシ</t>
    </rPh>
    <phoneticPr fontId="3"/>
  </si>
  <si>
    <t>助教・助手</t>
    <rPh sb="0" eb="2">
      <t>ジョキョウ</t>
    </rPh>
    <rPh sb="3" eb="5">
      <t>ジョシュ</t>
    </rPh>
    <phoneticPr fontId="3"/>
  </si>
  <si>
    <t>1時間当たりの単価
（消費税相当額を含む）</t>
    <rPh sb="1" eb="3">
      <t>ジカン</t>
    </rPh>
    <rPh sb="3" eb="4">
      <t>ア</t>
    </rPh>
    <rPh sb="7" eb="9">
      <t>タンカ</t>
    </rPh>
    <rPh sb="11" eb="14">
      <t>ショウヒゼイ</t>
    </rPh>
    <rPh sb="14" eb="16">
      <t>ソウトウ</t>
    </rPh>
    <rPh sb="16" eb="17">
      <t>ガク</t>
    </rPh>
    <rPh sb="18" eb="19">
      <t>フク</t>
    </rPh>
    <phoneticPr fontId="3"/>
  </si>
  <si>
    <t>研究者氏名</t>
    <rPh sb="0" eb="3">
      <t>ケンキュウシャ</t>
    </rPh>
    <rPh sb="3" eb="5">
      <t>シメイ</t>
    </rPh>
    <phoneticPr fontId="3"/>
  </si>
  <si>
    <t>例</t>
    <rPh sb="0" eb="1">
      <t>レイ</t>
    </rPh>
    <phoneticPr fontId="3"/>
  </si>
  <si>
    <t>○○　○○</t>
    <phoneticPr fontId="3"/>
  </si>
  <si>
    <t>凡例</t>
    <rPh sb="0" eb="2">
      <t>ハンレイ</t>
    </rPh>
    <phoneticPr fontId="3"/>
  </si>
  <si>
    <t>自動計算されます。</t>
    <rPh sb="0" eb="2">
      <t>ジドウ</t>
    </rPh>
    <rPh sb="2" eb="4">
      <t>ケイサン</t>
    </rPh>
    <phoneticPr fontId="3"/>
  </si>
  <si>
    <t>間接経費</t>
    <rPh sb="0" eb="4">
      <t>カンセツケイヒ</t>
    </rPh>
    <phoneticPr fontId="5"/>
  </si>
  <si>
    <t/>
  </si>
  <si>
    <t>下記のとおり共同研究を申し込みます。</t>
    <rPh sb="0" eb="2">
      <t>カキ</t>
    </rPh>
    <rPh sb="6" eb="8">
      <t>キョウドウ</t>
    </rPh>
    <rPh sb="8" eb="10">
      <t>ケンキュウ</t>
    </rPh>
    <rPh sb="11" eb="12">
      <t>モウ</t>
    </rPh>
    <rPh sb="13" eb="14">
      <t>コ</t>
    </rPh>
    <phoneticPr fontId="5"/>
  </si>
  <si>
    <t>郵便番号〒</t>
    <rPh sb="0" eb="2">
      <t>ユウビン</t>
    </rPh>
    <rPh sb="2" eb="4">
      <t>バンゴウ</t>
    </rPh>
    <phoneticPr fontId="5"/>
  </si>
  <si>
    <t>4.研究期間（西暦）</t>
    <rPh sb="2" eb="4">
      <t>ケンキュウ</t>
    </rPh>
    <rPh sb="4" eb="6">
      <t>キカン</t>
    </rPh>
    <rPh sb="7" eb="9">
      <t>セイレキ</t>
    </rPh>
    <phoneticPr fontId="5"/>
  </si>
  <si>
    <t>今回申込みされました受託・共同研究が，「国等からの補助金」「国等からの委託事業」又はその再委託である場合は以下にご記入ください。</t>
    <phoneticPr fontId="3"/>
  </si>
  <si>
    <t>別紙1：国等からの委託・再委託</t>
    <rPh sb="0" eb="2">
      <t>ベッシ</t>
    </rPh>
    <rPh sb="4" eb="5">
      <t>クニ</t>
    </rPh>
    <rPh sb="5" eb="6">
      <t>トウ</t>
    </rPh>
    <rPh sb="9" eb="11">
      <t>イタク</t>
    </rPh>
    <rPh sb="12" eb="15">
      <t>サイイタク</t>
    </rPh>
    <phoneticPr fontId="3"/>
  </si>
  <si>
    <t>事　項</t>
  </si>
  <si>
    <t>内　　　　　容</t>
  </si>
  <si>
    <t>・　補助金</t>
  </si>
  <si>
    <t>事 業 名</t>
  </si>
  <si>
    <t>経費執行期限</t>
  </si>
  <si>
    <t>取得設備の帰属</t>
  </si>
  <si>
    <t>・　広島大学</t>
  </si>
  <si>
    <t>・　広島大学（ただし，事業完了後に委託者に返還。）</t>
  </si>
  <si>
    <t>・　委託者</t>
  </si>
  <si>
    <t>会計証拠書類（証憑）整理の注意事項</t>
  </si>
  <si>
    <t>事務処理用の要綱要領・手引等</t>
  </si>
  <si>
    <t>交 付 元</t>
  </si>
  <si>
    <t>までに、</t>
    <phoneticPr fontId="3"/>
  </si>
  <si>
    <t>「経費支払を完了」する必要がある。</t>
    <phoneticPr fontId="3"/>
  </si>
  <si>
    <t>なし</t>
    <phoneticPr fontId="3"/>
  </si>
  <si>
    <t>・なし（大学の規則による証拠書類の整理となります。）</t>
    <phoneticPr fontId="3"/>
  </si>
  <si>
    <t>※参考とする書類名</t>
    <rPh sb="1" eb="3">
      <t>サンコウ</t>
    </rPh>
    <rPh sb="6" eb="8">
      <t>ショルイ</t>
    </rPh>
    <rPh sb="8" eb="9">
      <t>メイ</t>
    </rPh>
    <phoneticPr fontId="3"/>
  </si>
  <si>
    <t>プルダウンから選択してください。</t>
    <rPh sb="7" eb="9">
      <t>センタク</t>
    </rPh>
    <phoneticPr fontId="3"/>
  </si>
  <si>
    <t>【様式】国等からの委託・再委託へ</t>
    <rPh sb="1" eb="3">
      <t>ヨウシキ</t>
    </rPh>
    <rPh sb="4" eb="5">
      <t>クニ</t>
    </rPh>
    <rPh sb="5" eb="6">
      <t>トウ</t>
    </rPh>
    <rPh sb="9" eb="11">
      <t>イタク</t>
    </rPh>
    <rPh sb="12" eb="15">
      <t>サイイタク</t>
    </rPh>
    <phoneticPr fontId="5"/>
  </si>
  <si>
    <t>事項</t>
    <rPh sb="0" eb="2">
      <t>ジコウ</t>
    </rPh>
    <phoneticPr fontId="3"/>
  </si>
  <si>
    <t>研究代表機関</t>
    <rPh sb="0" eb="2">
      <t>ケンキュウ</t>
    </rPh>
    <rPh sb="2" eb="4">
      <t>ダイヒョウ</t>
    </rPh>
    <rPh sb="4" eb="6">
      <t>キカン</t>
    </rPh>
    <phoneticPr fontId="3"/>
  </si>
  <si>
    <t>研究責任者</t>
    <rPh sb="0" eb="5">
      <t>ケンキュウセキニンシャ</t>
    </rPh>
    <phoneticPr fontId="3"/>
  </si>
  <si>
    <t>内容</t>
    <rPh sb="0" eb="2">
      <t>ナイヨウ</t>
    </rPh>
    <phoneticPr fontId="3"/>
  </si>
  <si>
    <t>報告書等の名称</t>
    <rPh sb="0" eb="3">
      <t>ホウコクショ</t>
    </rPh>
    <rPh sb="3" eb="4">
      <t>トウ</t>
    </rPh>
    <rPh sb="5" eb="7">
      <t>メイショウ</t>
    </rPh>
    <phoneticPr fontId="3"/>
  </si>
  <si>
    <t>提出期限</t>
    <rPh sb="0" eb="2">
      <t>テイシュツ</t>
    </rPh>
    <rPh sb="2" eb="4">
      <t>キゲン</t>
    </rPh>
    <phoneticPr fontId="3"/>
  </si>
  <si>
    <t>提出期限</t>
    <phoneticPr fontId="3"/>
  </si>
  <si>
    <t>様式の有無</t>
    <rPh sb="0" eb="2">
      <t>ヨウシキ</t>
    </rPh>
    <rPh sb="3" eb="5">
      <t>ウム</t>
    </rPh>
    <phoneticPr fontId="3"/>
  </si>
  <si>
    <t>様式の有無</t>
    <phoneticPr fontId="3"/>
  </si>
  <si>
    <t>契約締結日の希望</t>
    <rPh sb="0" eb="2">
      <t>ケイヤク</t>
    </rPh>
    <rPh sb="2" eb="4">
      <t>テイケツ</t>
    </rPh>
    <rPh sb="4" eb="5">
      <t>ビ</t>
    </rPh>
    <rPh sb="6" eb="8">
      <t>キボウ</t>
    </rPh>
    <phoneticPr fontId="5"/>
  </si>
  <si>
    <t>押印順序の希望</t>
    <rPh sb="0" eb="2">
      <t>オウイン</t>
    </rPh>
    <rPh sb="2" eb="4">
      <t>ジュンジョ</t>
    </rPh>
    <rPh sb="5" eb="7">
      <t>キボウ</t>
    </rPh>
    <phoneticPr fontId="5"/>
  </si>
  <si>
    <t>押印順序の希望なしの場合：①条文調整後、貴社等での契約書製本・押印、本学への送付、②本学押印後、契約書と請求書を貴社等へ送付。</t>
    <rPh sb="0" eb="2">
      <t>オウイン</t>
    </rPh>
    <rPh sb="2" eb="4">
      <t>ジュンジョ</t>
    </rPh>
    <rPh sb="5" eb="7">
      <t>キボウ</t>
    </rPh>
    <rPh sb="10" eb="12">
      <t>バアイ</t>
    </rPh>
    <rPh sb="14" eb="16">
      <t>ジョウブン</t>
    </rPh>
    <rPh sb="16" eb="18">
      <t>チョウセイ</t>
    </rPh>
    <rPh sb="18" eb="19">
      <t>ゴ</t>
    </rPh>
    <rPh sb="20" eb="22">
      <t>キシャ</t>
    </rPh>
    <rPh sb="22" eb="23">
      <t>トウ</t>
    </rPh>
    <rPh sb="25" eb="28">
      <t>ケイヤクショ</t>
    </rPh>
    <rPh sb="28" eb="30">
      <t>セイホン</t>
    </rPh>
    <rPh sb="31" eb="33">
      <t>オウイン</t>
    </rPh>
    <rPh sb="34" eb="36">
      <t>ホンガク</t>
    </rPh>
    <rPh sb="38" eb="40">
      <t>ソウフ</t>
    </rPh>
    <rPh sb="42" eb="44">
      <t>ホンガク</t>
    </rPh>
    <rPh sb="44" eb="46">
      <t>オウイン</t>
    </rPh>
    <rPh sb="46" eb="47">
      <t>ゴ</t>
    </rPh>
    <rPh sb="48" eb="50">
      <t>ケイヤク</t>
    </rPh>
    <rPh sb="50" eb="51">
      <t>ショ</t>
    </rPh>
    <rPh sb="52" eb="55">
      <t>セイキュウショ</t>
    </rPh>
    <rPh sb="56" eb="58">
      <t>キシャ</t>
    </rPh>
    <rPh sb="58" eb="59">
      <t>トウ</t>
    </rPh>
    <rPh sb="60" eb="62">
      <t>ソウフ</t>
    </rPh>
    <phoneticPr fontId="5"/>
  </si>
  <si>
    <t>数量</t>
    <rPh sb="0" eb="2">
      <t>スウリョウ</t>
    </rPh>
    <phoneticPr fontId="3"/>
  </si>
  <si>
    <t>規格</t>
    <rPh sb="0" eb="2">
      <t>キカク</t>
    </rPh>
    <phoneticPr fontId="3"/>
  </si>
  <si>
    <t>外部機関から広島大学へ借り受ける設備(物品)等</t>
    <phoneticPr fontId="3"/>
  </si>
  <si>
    <t>名称</t>
    <rPh sb="0" eb="2">
      <t>メイショウ</t>
    </rPh>
    <phoneticPr fontId="5"/>
  </si>
  <si>
    <t>産学連携コーディネーター</t>
    <rPh sb="0" eb="4">
      <t>サンガクレンケイ</t>
    </rPh>
    <phoneticPr fontId="3"/>
  </si>
  <si>
    <t>研究代表者名</t>
    <rPh sb="0" eb="5">
      <t>ケンキュウダイヒョウシャ</t>
    </rPh>
    <rPh sb="5" eb="6">
      <t>メイ</t>
    </rPh>
    <phoneticPr fontId="5"/>
  </si>
  <si>
    <t>受入部局等※</t>
    <rPh sb="0" eb="2">
      <t>ウケイレ</t>
    </rPh>
    <rPh sb="2" eb="4">
      <t>ブキョク</t>
    </rPh>
    <rPh sb="4" eb="5">
      <t>トウ</t>
    </rPh>
    <phoneticPr fontId="5"/>
  </si>
  <si>
    <t>以下、広島大学使用欄</t>
    <rPh sb="0" eb="2">
      <t>イカ</t>
    </rPh>
    <rPh sb="3" eb="5">
      <t>ヒロシマ</t>
    </rPh>
    <rPh sb="5" eb="7">
      <t>ダイガク</t>
    </rPh>
    <rPh sb="7" eb="9">
      <t>シヨウ</t>
    </rPh>
    <rPh sb="9" eb="10">
      <t>ラン</t>
    </rPh>
    <phoneticPr fontId="5"/>
  </si>
  <si>
    <t>契約者役職</t>
    <rPh sb="0" eb="2">
      <t>ケイヤク</t>
    </rPh>
    <rPh sb="2" eb="3">
      <t>シャ</t>
    </rPh>
    <rPh sb="3" eb="5">
      <t>ヤクショク</t>
    </rPh>
    <phoneticPr fontId="5"/>
  </si>
  <si>
    <t>外部機関共同研究員の研究料</t>
    <rPh sb="0" eb="4">
      <t>ガイブキカン</t>
    </rPh>
    <rPh sb="4" eb="6">
      <t>キョウドウ</t>
    </rPh>
    <rPh sb="6" eb="9">
      <t>ケンキュウイン</t>
    </rPh>
    <rPh sb="10" eb="12">
      <t>ケンキュウ</t>
    </rPh>
    <rPh sb="12" eb="13">
      <t>リョウ</t>
    </rPh>
    <phoneticPr fontId="5"/>
  </si>
  <si>
    <t>　（うち研究担当者の人件費）</t>
    <rPh sb="4" eb="9">
      <t>ケンキュウタントウシャ</t>
    </rPh>
    <rPh sb="10" eb="13">
      <t>ジンケンヒ</t>
    </rPh>
    <phoneticPr fontId="5"/>
  </si>
  <si>
    <t>　（直接経費×30%）</t>
    <rPh sb="2" eb="4">
      <t>チョクセツ</t>
    </rPh>
    <rPh sb="4" eb="6">
      <t>ケイヒ</t>
    </rPh>
    <phoneticPr fontId="3"/>
  </si>
  <si>
    <t>　（基礎研究促進費）</t>
    <rPh sb="2" eb="9">
      <t>キソケンキュウソクシンヒ</t>
    </rPh>
    <phoneticPr fontId="3"/>
  </si>
  <si>
    <t>※研究担当者の人件費は、こちらのシートを参照ください。</t>
    <rPh sb="1" eb="6">
      <t>ケンキュウタントウシャ</t>
    </rPh>
    <rPh sb="7" eb="10">
      <t>ジンケンヒ</t>
    </rPh>
    <rPh sb="20" eb="22">
      <t>サンショウ</t>
    </rPh>
    <phoneticPr fontId="3"/>
  </si>
  <si>
    <t>3.研究目的及び内容</t>
    <rPh sb="2" eb="4">
      <t>ケンキュウ</t>
    </rPh>
    <rPh sb="4" eb="6">
      <t>モクテキ</t>
    </rPh>
    <rPh sb="6" eb="7">
      <t>オヨ</t>
    </rPh>
    <rPh sb="8" eb="10">
      <t>ナイヨウ</t>
    </rPh>
    <phoneticPr fontId="5"/>
  </si>
  <si>
    <t>9.提供設備</t>
    <rPh sb="2" eb="4">
      <t>テイキョウ</t>
    </rPh>
    <rPh sb="4" eb="6">
      <t>セツビ</t>
    </rPh>
    <phoneticPr fontId="5"/>
  </si>
  <si>
    <t>10.申込者の契約窓口</t>
    <rPh sb="7" eb="9">
      <t>ケイヤク</t>
    </rPh>
    <rPh sb="9" eb="11">
      <t>マドグチ</t>
    </rPh>
    <phoneticPr fontId="5"/>
  </si>
  <si>
    <t>19.その他</t>
    <rPh sb="5" eb="6">
      <t>タ</t>
    </rPh>
    <phoneticPr fontId="5"/>
  </si>
  <si>
    <t>住所（郵便番号不要）</t>
    <rPh sb="0" eb="2">
      <t>ジュウショ</t>
    </rPh>
    <rPh sb="3" eb="7">
      <t>ユウビンバンゴウ</t>
    </rPh>
    <rPh sb="7" eb="9">
      <t>フヨウ</t>
    </rPh>
    <phoneticPr fontId="5"/>
  </si>
  <si>
    <t>積算シート</t>
    <rPh sb="0" eb="2">
      <t>セキサン</t>
    </rPh>
    <phoneticPr fontId="3"/>
  </si>
  <si>
    <r>
      <t xml:space="preserve">研究従事時間
</t>
    </r>
    <r>
      <rPr>
        <sz val="8"/>
        <color theme="1"/>
        <rFont val="Meiryo UI"/>
        <family val="3"/>
        <charset val="128"/>
      </rPr>
      <t>(hr)</t>
    </r>
    <rPh sb="0" eb="2">
      <t>ケンキュウ</t>
    </rPh>
    <rPh sb="2" eb="4">
      <t>ジュウジ</t>
    </rPh>
    <rPh sb="4" eb="6">
      <t>ジカン</t>
    </rPh>
    <phoneticPr fontId="3"/>
  </si>
  <si>
    <t>研究担当者の人件費
（円、税込）</t>
    <rPh sb="0" eb="5">
      <t>ケンキュウタントウシャ</t>
    </rPh>
    <rPh sb="6" eb="9">
      <t>ジンケンヒ</t>
    </rPh>
    <rPh sb="11" eb="12">
      <t>エン</t>
    </rPh>
    <rPh sb="13" eb="15">
      <t>ゼイコ</t>
    </rPh>
    <phoneticPr fontId="3"/>
  </si>
  <si>
    <t>1時間当たりの単価
（円、税込）</t>
    <rPh sb="1" eb="3">
      <t>ジカン</t>
    </rPh>
    <rPh sb="3" eb="4">
      <t>ア</t>
    </rPh>
    <rPh sb="7" eb="9">
      <t>タンカ</t>
    </rPh>
    <rPh sb="11" eb="12">
      <t>エン</t>
    </rPh>
    <rPh sb="13" eb="15">
      <t>ゼイコ</t>
    </rPh>
    <phoneticPr fontId="3"/>
  </si>
  <si>
    <t>准教授</t>
    <rPh sb="0" eb="3">
      <t>ジュンキョウジュ</t>
    </rPh>
    <phoneticPr fontId="3"/>
  </si>
  <si>
    <t>講師</t>
    <phoneticPr fontId="3"/>
  </si>
  <si>
    <t>助教</t>
    <rPh sb="0" eb="2">
      <t>ジョキョウ</t>
    </rPh>
    <phoneticPr fontId="3"/>
  </si>
  <si>
    <t>助手</t>
    <rPh sb="0" eb="2">
      <t>ジョシュ</t>
    </rPh>
    <phoneticPr fontId="3"/>
  </si>
  <si>
    <t>准教授</t>
    <phoneticPr fontId="3"/>
  </si>
  <si>
    <t>特任教授</t>
    <rPh sb="0" eb="2">
      <t>トクニン</t>
    </rPh>
    <rPh sb="2" eb="4">
      <t>キョウジュ</t>
    </rPh>
    <phoneticPr fontId="3"/>
  </si>
  <si>
    <t>特任准教授</t>
    <rPh sb="0" eb="2">
      <t>トクニン</t>
    </rPh>
    <rPh sb="2" eb="5">
      <t>ジュンキョウジュ</t>
    </rPh>
    <phoneticPr fontId="3"/>
  </si>
  <si>
    <t>特任講師</t>
    <rPh sb="0" eb="2">
      <t>トクニン</t>
    </rPh>
    <rPh sb="2" eb="4">
      <t>コウシ</t>
    </rPh>
    <phoneticPr fontId="3"/>
  </si>
  <si>
    <t>特任助教</t>
    <rPh sb="0" eb="2">
      <t>トクニン</t>
    </rPh>
    <rPh sb="2" eb="4">
      <t>ジョキョウ</t>
    </rPh>
    <phoneticPr fontId="3"/>
  </si>
  <si>
    <t>所属部局</t>
    <rPh sb="0" eb="2">
      <t>ショゾク</t>
    </rPh>
    <rPh sb="2" eb="4">
      <t>ブキョク</t>
    </rPh>
    <phoneticPr fontId="5"/>
  </si>
  <si>
    <t>合計（円、税込）</t>
    <rPh sb="0" eb="2">
      <t>ゴウケイ</t>
    </rPh>
    <rPh sb="3" eb="4">
      <t>エン</t>
    </rPh>
    <rPh sb="5" eb="7">
      <t>ゼイコ</t>
    </rPh>
    <phoneticPr fontId="3"/>
  </si>
  <si>
    <t>記入してください。</t>
    <rPh sb="0" eb="2">
      <t>キニュウ</t>
    </rPh>
    <phoneticPr fontId="3"/>
  </si>
  <si>
    <t>部局記入欄</t>
    <rPh sb="0" eb="2">
      <t>ブキョク</t>
    </rPh>
    <rPh sb="2" eb="4">
      <t>キニュウ</t>
    </rPh>
    <rPh sb="4" eb="5">
      <t>ラン</t>
    </rPh>
    <phoneticPr fontId="3"/>
  </si>
  <si>
    <t>部局長等の確認チェック
(プルダウン選択)</t>
    <phoneticPr fontId="3"/>
  </si>
  <si>
    <t>※人を対象とする生命科学・医学系研究の場合、機関長の許可日を記載。</t>
    <rPh sb="1" eb="2">
      <t>ヒト</t>
    </rPh>
    <rPh sb="3" eb="5">
      <t>タイショウ</t>
    </rPh>
    <rPh sb="8" eb="10">
      <t>セイメイ</t>
    </rPh>
    <rPh sb="10" eb="12">
      <t>カガク</t>
    </rPh>
    <rPh sb="13" eb="15">
      <t>イガク</t>
    </rPh>
    <rPh sb="15" eb="16">
      <t>ケイ</t>
    </rPh>
    <rPh sb="16" eb="18">
      <t>ケンキュウ</t>
    </rPh>
    <rPh sb="19" eb="21">
      <t>バアイ</t>
    </rPh>
    <rPh sb="22" eb="25">
      <t>キカンチョウ</t>
    </rPh>
    <rPh sb="26" eb="28">
      <t>キョカ</t>
    </rPh>
    <rPh sb="28" eb="29">
      <t>ビ</t>
    </rPh>
    <rPh sb="30" eb="32">
      <t>キサイ</t>
    </rPh>
    <phoneticPr fontId="3"/>
  </si>
  <si>
    <t>確認チェック(プルダウン選択)</t>
    <rPh sb="0" eb="2">
      <t>カクニン</t>
    </rPh>
    <rPh sb="12" eb="14">
      <t>センタク</t>
    </rPh>
    <phoneticPr fontId="3"/>
  </si>
  <si>
    <t>研究代表者記入欄（部局への申込書申請前に記入）</t>
    <rPh sb="0" eb="2">
      <t>ケンキュウ</t>
    </rPh>
    <rPh sb="2" eb="5">
      <t>ダイヒョウシャ</t>
    </rPh>
    <rPh sb="5" eb="7">
      <t>キニュウ</t>
    </rPh>
    <rPh sb="7" eb="8">
      <t>ラン</t>
    </rPh>
    <rPh sb="9" eb="11">
      <t>ブキョク</t>
    </rPh>
    <rPh sb="13" eb="16">
      <t>モウシコミショ</t>
    </rPh>
    <rPh sb="16" eb="18">
      <t>シンセイ</t>
    </rPh>
    <rPh sb="18" eb="19">
      <t>マエ</t>
    </rPh>
    <rPh sb="20" eb="22">
      <t>キニュウ</t>
    </rPh>
    <phoneticPr fontId="5"/>
  </si>
  <si>
    <t>1.契約者　</t>
  </si>
  <si>
    <t>甲</t>
  </si>
  <si>
    <t>国立大学法人広島大学</t>
  </si>
  <si>
    <t>乙</t>
  </si>
  <si>
    <t>2.研究題目</t>
  </si>
  <si>
    <t>区分</t>
  </si>
  <si>
    <t>区分</t>
    <rPh sb="0" eb="2">
      <t>クブン</t>
    </rPh>
    <phoneticPr fontId="3"/>
  </si>
  <si>
    <t>研究経費（単位：円）</t>
    <rPh sb="0" eb="4">
      <t>ケンキュウケイヒ</t>
    </rPh>
    <rPh sb="5" eb="7">
      <t>タンイ</t>
    </rPh>
    <rPh sb="8" eb="9">
      <t>エン</t>
    </rPh>
    <phoneticPr fontId="3"/>
  </si>
  <si>
    <t>乙</t>
    <rPh sb="0" eb="1">
      <t>オツ</t>
    </rPh>
    <phoneticPr fontId="3"/>
  </si>
  <si>
    <t>本共同研究に係る期間及び本共同研究終了日の翌日から起算して5年間</t>
  </si>
  <si>
    <t>本共同研究に係る期間及び本共同研究終了日の翌日から起算して2年間</t>
  </si>
  <si>
    <t xml:space="preserve"> </t>
  </si>
  <si>
    <t>本研究における役割</t>
    <rPh sb="0" eb="3">
      <t>ホンケンキュウ</t>
    </rPh>
    <rPh sb="7" eb="9">
      <t>ヤクワリ</t>
    </rPh>
    <phoneticPr fontId="5"/>
  </si>
  <si>
    <t>所属・役職</t>
    <rPh sb="0" eb="2">
      <t>ショゾク</t>
    </rPh>
    <rPh sb="3" eb="5">
      <t>ヤクショク</t>
    </rPh>
    <phoneticPr fontId="3"/>
  </si>
  <si>
    <t>所属・役職(上段)、本研究における役割(下段)</t>
    <rPh sb="6" eb="8">
      <t>ジョウダン</t>
    </rPh>
    <rPh sb="20" eb="22">
      <t>カダン</t>
    </rPh>
    <phoneticPr fontId="3"/>
  </si>
  <si>
    <t>3.研究目的及び内容</t>
    <rPh sb="6" eb="7">
      <t>オヨ</t>
    </rPh>
    <rPh sb="8" eb="10">
      <t>ナイヨウ</t>
    </rPh>
    <phoneticPr fontId="3"/>
  </si>
  <si>
    <t>4.研究期間</t>
    <phoneticPr fontId="3"/>
  </si>
  <si>
    <t>5.研究実施場所</t>
    <phoneticPr fontId="3"/>
  </si>
  <si>
    <t>6.提供設備</t>
    <rPh sb="2" eb="4">
      <t>テイキョウ</t>
    </rPh>
    <rPh sb="4" eb="6">
      <t>セツビ</t>
    </rPh>
    <phoneticPr fontId="5"/>
  </si>
  <si>
    <t>7.ノウハウの秘匿期間</t>
    <rPh sb="9" eb="11">
      <t>キカン</t>
    </rPh>
    <phoneticPr fontId="3"/>
  </si>
  <si>
    <t xml:space="preserve"> </t>
    <phoneticPr fontId="3"/>
  </si>
  <si>
    <t>外部機関共同研究員には◎印</t>
    <rPh sb="0" eb="2">
      <t>ガイブ</t>
    </rPh>
    <rPh sb="2" eb="4">
      <t>キカン</t>
    </rPh>
    <rPh sb="4" eb="6">
      <t>キョウドウ</t>
    </rPh>
    <rPh sb="6" eb="8">
      <t>ケンキュウ</t>
    </rPh>
    <rPh sb="8" eb="9">
      <t>イン</t>
    </rPh>
    <rPh sb="12" eb="13">
      <t>シルシ</t>
    </rPh>
    <phoneticPr fontId="4"/>
  </si>
  <si>
    <t>算定フォーム：研究担当者の人件費（PI人件費）</t>
    <rPh sb="0" eb="2">
      <t>サンテイ</t>
    </rPh>
    <rPh sb="7" eb="9">
      <t>ケンキュウ</t>
    </rPh>
    <phoneticPr fontId="3"/>
  </si>
  <si>
    <t>タイムチャージレート方式導入による研究担当者の人件費</t>
    <rPh sb="10" eb="12">
      <t>ホウシキ</t>
    </rPh>
    <rPh sb="12" eb="14">
      <t>ドウニュウ</t>
    </rPh>
    <rPh sb="17" eb="19">
      <t>ケンキュウ</t>
    </rPh>
    <rPh sb="19" eb="22">
      <t>タントウシャ</t>
    </rPh>
    <rPh sb="23" eb="26">
      <t>ジンケンヒ</t>
    </rPh>
    <phoneticPr fontId="3"/>
  </si>
  <si>
    <t>5つ以上の借り受ける設備(物品)等がある場合は本シート「19．その他」にご記載ください。</t>
    <rPh sb="2" eb="4">
      <t>イジョウ</t>
    </rPh>
    <rPh sb="5" eb="6">
      <t>カ</t>
    </rPh>
    <rPh sb="7" eb="8">
      <t>ウ</t>
    </rPh>
    <rPh sb="10" eb="12">
      <t>セツビ</t>
    </rPh>
    <rPh sb="13" eb="15">
      <t>ブッピン</t>
    </rPh>
    <rPh sb="16" eb="17">
      <t>トウ</t>
    </rPh>
    <rPh sb="20" eb="22">
      <t>バアイ</t>
    </rPh>
    <rPh sb="23" eb="24">
      <t>ホン</t>
    </rPh>
    <rPh sb="33" eb="34">
      <t>タ</t>
    </rPh>
    <rPh sb="37" eb="39">
      <t>キサイ</t>
    </rPh>
    <phoneticPr fontId="3"/>
  </si>
  <si>
    <t>選択してください。</t>
  </si>
  <si>
    <t>【質問】ご請求書送付先は「10.申込者の契約窓口」と異なりますか？</t>
    <rPh sb="1" eb="3">
      <t>シツモン</t>
    </rPh>
    <rPh sb="5" eb="8">
      <t>セイキュウショ</t>
    </rPh>
    <rPh sb="8" eb="11">
      <t>ソウフサキ</t>
    </rPh>
    <rPh sb="16" eb="18">
      <t>モウシコミ</t>
    </rPh>
    <rPh sb="18" eb="19">
      <t>シャ</t>
    </rPh>
    <rPh sb="20" eb="22">
      <t>ケイヤク</t>
    </rPh>
    <rPh sb="22" eb="23">
      <t>グチ</t>
    </rPh>
    <rPh sb="25" eb="26">
      <t>コト</t>
    </rPh>
    <phoneticPr fontId="5"/>
  </si>
  <si>
    <t>希望ありの場合、選択してください。自由記載も可能です。</t>
  </si>
  <si>
    <t>【学内管理用】</t>
    <rPh sb="1" eb="3">
      <t>ガクナイ</t>
    </rPh>
    <rPh sb="3" eb="6">
      <t>カンリヨウ</t>
    </rPh>
    <phoneticPr fontId="3"/>
  </si>
  <si>
    <t>ご記入の上、当該ファイルの受領メールに返信する形で、本Excelファイルを返送ください。</t>
    <rPh sb="1" eb="3">
      <t>キニュウ</t>
    </rPh>
    <rPh sb="4" eb="5">
      <t>ウエ</t>
    </rPh>
    <rPh sb="6" eb="8">
      <t>トウガイ</t>
    </rPh>
    <rPh sb="13" eb="15">
      <t>ジュリョウ</t>
    </rPh>
    <rPh sb="19" eb="21">
      <t>ヘンシン</t>
    </rPh>
    <rPh sb="23" eb="24">
      <t>カタチ</t>
    </rPh>
    <rPh sb="26" eb="27">
      <t>ホン</t>
    </rPh>
    <rPh sb="37" eb="39">
      <t>ヘンソウ</t>
    </rPh>
    <phoneticPr fontId="5"/>
  </si>
  <si>
    <t>2.研究題目</t>
    <phoneticPr fontId="3"/>
  </si>
  <si>
    <t>研究担当者氏名</t>
    <phoneticPr fontId="3"/>
  </si>
  <si>
    <t>※消費税額及び地方消費税額を含む</t>
    <rPh sb="4" eb="5">
      <t>ガク</t>
    </rPh>
    <rPh sb="5" eb="6">
      <t>オヨ</t>
    </rPh>
    <rPh sb="7" eb="12">
      <t>チホウショウヒゼイ</t>
    </rPh>
    <rPh sb="12" eb="13">
      <t>ガク</t>
    </rPh>
    <phoneticPr fontId="4"/>
  </si>
  <si>
    <t>11.押印手続き担当者</t>
    <rPh sb="3" eb="5">
      <t>オウイン</t>
    </rPh>
    <rPh sb="5" eb="7">
      <t>テツヅ</t>
    </rPh>
    <rPh sb="8" eb="10">
      <t>タントウ</t>
    </rPh>
    <rPh sb="10" eb="11">
      <t>シャ</t>
    </rPh>
    <phoneticPr fontId="5"/>
  </si>
  <si>
    <t>12.ご請求書送付先</t>
    <rPh sb="4" eb="7">
      <t>セイキュウショ</t>
    </rPh>
    <rPh sb="7" eb="10">
      <t>ソウフサキ</t>
    </rPh>
    <phoneticPr fontId="5"/>
  </si>
  <si>
    <t>13.申込者の契約締結者
（契約書のサイナー予定者を記載）</t>
    <rPh sb="7" eb="9">
      <t>ケイヤク</t>
    </rPh>
    <rPh sb="9" eb="11">
      <t>テイケツ</t>
    </rPh>
    <rPh sb="11" eb="12">
      <t>シャ</t>
    </rPh>
    <rPh sb="14" eb="17">
      <t>ケイヤクショ</t>
    </rPh>
    <rPh sb="22" eb="24">
      <t>ヨテイ</t>
    </rPh>
    <rPh sb="24" eb="25">
      <t>シャ</t>
    </rPh>
    <rPh sb="26" eb="28">
      <t>キサイ</t>
    </rPh>
    <phoneticPr fontId="5"/>
  </si>
  <si>
    <t>14.契約の締結・押印</t>
    <rPh sb="3" eb="5">
      <t>ケイヤク</t>
    </rPh>
    <rPh sb="6" eb="8">
      <t>テイケツ</t>
    </rPh>
    <rPh sb="9" eb="11">
      <t>オウイン</t>
    </rPh>
    <phoneticPr fontId="5"/>
  </si>
  <si>
    <t>15.報告書等</t>
    <rPh sb="3" eb="6">
      <t>ホウコクショ</t>
    </rPh>
    <rPh sb="6" eb="7">
      <t>トウ</t>
    </rPh>
    <phoneticPr fontId="3"/>
  </si>
  <si>
    <t>16.国等からの委託・再委託</t>
    <rPh sb="3" eb="4">
      <t>クニ</t>
    </rPh>
    <rPh sb="4" eb="5">
      <t>トウ</t>
    </rPh>
    <rPh sb="8" eb="10">
      <t>イタク</t>
    </rPh>
    <rPh sb="11" eb="14">
      <t>サイイタク</t>
    </rPh>
    <phoneticPr fontId="3"/>
  </si>
  <si>
    <t>17.特別試験研究費</t>
    <rPh sb="3" eb="5">
      <t>トクベツ</t>
    </rPh>
    <rPh sb="5" eb="7">
      <t>シケン</t>
    </rPh>
    <rPh sb="7" eb="9">
      <t>ケンキュウ</t>
    </rPh>
    <rPh sb="9" eb="10">
      <t>ヒ</t>
    </rPh>
    <phoneticPr fontId="3"/>
  </si>
  <si>
    <t>18.倫理審査</t>
    <rPh sb="3" eb="5">
      <t>リンリ</t>
    </rPh>
    <rPh sb="5" eb="7">
      <t>シンサ</t>
    </rPh>
    <phoneticPr fontId="3"/>
  </si>
  <si>
    <t>【質問】押印手続き担当者は「10.申込者の契約窓口」と異なりますか？</t>
    <rPh sb="1" eb="3">
      <t>シツモン</t>
    </rPh>
    <rPh sb="4" eb="8">
      <t>オウインテツヅ</t>
    </rPh>
    <rPh sb="9" eb="12">
      <t>タントウシャ</t>
    </rPh>
    <rPh sb="17" eb="19">
      <t>モウシコミ</t>
    </rPh>
    <rPh sb="19" eb="20">
      <t>シャ</t>
    </rPh>
    <rPh sb="21" eb="23">
      <t>ケイヤク</t>
    </rPh>
    <rPh sb="23" eb="24">
      <t>グチ</t>
    </rPh>
    <rPh sb="26" eb="27">
      <t>コト</t>
    </rPh>
    <phoneticPr fontId="5"/>
  </si>
  <si>
    <t>8.研究経費
（消費税及び地方消費税を含む。）</t>
    <rPh sb="2" eb="4">
      <t>ケンキュウ</t>
    </rPh>
    <rPh sb="4" eb="6">
      <t>ケイヒ</t>
    </rPh>
    <phoneticPr fontId="5"/>
  </si>
  <si>
    <t>合計（期間合計）</t>
    <rPh sb="0" eb="2">
      <t>ゴウケイ</t>
    </rPh>
    <rPh sb="3" eb="5">
      <t>キカン</t>
    </rPh>
    <rPh sb="5" eb="7">
      <t>ゴウケイ</t>
    </rPh>
    <phoneticPr fontId="5"/>
  </si>
  <si>
    <t>甲が乙から借り受ける設備</t>
    <phoneticPr fontId="3"/>
  </si>
  <si>
    <t>1.研究経費
(消費税及び地方消費税を含む。)</t>
    <phoneticPr fontId="3"/>
  </si>
  <si>
    <t>※は研究代表者，◎は外部機関共同研究員をそれぞれ示す。</t>
    <rPh sb="10" eb="18">
      <t>ガイブキカンキョウドウケンキュウ</t>
    </rPh>
    <rPh sb="18" eb="19">
      <t>イン</t>
    </rPh>
    <rPh sb="24" eb="25">
      <t>シメ</t>
    </rPh>
    <phoneticPr fontId="3"/>
  </si>
  <si>
    <t>研究協力者氏名</t>
    <rPh sb="2" eb="4">
      <t>キョウリョク</t>
    </rPh>
    <phoneticPr fontId="3"/>
  </si>
  <si>
    <t>所属・役職（学生等）</t>
    <rPh sb="6" eb="8">
      <t>ガクセイ</t>
    </rPh>
    <rPh sb="8" eb="9">
      <t>トウ</t>
    </rPh>
    <phoneticPr fontId="3"/>
  </si>
  <si>
    <t>8.研究成果公表の
通知義務期間</t>
    <phoneticPr fontId="3"/>
  </si>
  <si>
    <t>（契約項目表第1）</t>
    <rPh sb="1" eb="5">
      <t>ケイヤクコウモク</t>
    </rPh>
    <rPh sb="5" eb="6">
      <t>ヒョウ</t>
    </rPh>
    <rPh sb="6" eb="7">
      <t>ダイ</t>
    </rPh>
    <phoneticPr fontId="3"/>
  </si>
  <si>
    <t>（契約項目表第2）</t>
    <rPh sb="1" eb="5">
      <t>ケイヤクコウモク</t>
    </rPh>
    <rPh sb="5" eb="6">
      <t>ヒョウ</t>
    </rPh>
    <rPh sb="6" eb="7">
      <t>ダイ</t>
    </rPh>
    <phoneticPr fontId="3"/>
  </si>
  <si>
    <t>合計</t>
    <rPh sb="0" eb="2">
      <t>ゴウケイ</t>
    </rPh>
    <phoneticPr fontId="5"/>
  </si>
  <si>
    <t>（契約項目表第3）</t>
    <rPh sb="1" eb="5">
      <t>ケイヤクコウモク</t>
    </rPh>
    <rPh sb="5" eb="6">
      <t>ヒョウ</t>
    </rPh>
    <rPh sb="6" eb="7">
      <t>ダイ</t>
    </rPh>
    <phoneticPr fontId="3"/>
  </si>
  <si>
    <t>（契約項目表第4）</t>
    <rPh sb="1" eb="5">
      <t>ケイヤクコウモク</t>
    </rPh>
    <rPh sb="5" eb="6">
      <t>ヒョウ</t>
    </rPh>
    <rPh sb="6" eb="7">
      <t>ダイ</t>
    </rPh>
    <phoneticPr fontId="3"/>
  </si>
  <si>
    <t>【様式】共同研究申込書</t>
  </si>
  <si>
    <t>←転記元sheet名</t>
    <rPh sb="1" eb="3">
      <t>テンキ</t>
    </rPh>
    <rPh sb="3" eb="4">
      <t>モト</t>
    </rPh>
    <rPh sb="9" eb="10">
      <t>メイ</t>
    </rPh>
    <phoneticPr fontId="3"/>
  </si>
  <si>
    <t>研究担当者</t>
    <phoneticPr fontId="3"/>
  </si>
  <si>
    <t>11名以上参画する場合は本シート「19.その他」にご記載ください。※研究協力者の記入は不要です。</t>
    <rPh sb="34" eb="39">
      <t>ケンキュウキョウリョクシャ</t>
    </rPh>
    <rPh sb="40" eb="42">
      <t>キニュウ</t>
    </rPh>
    <rPh sb="43" eb="45">
      <t>フヨウ</t>
    </rPh>
    <phoneticPr fontId="3"/>
  </si>
  <si>
    <r>
      <t>本共同研究が、</t>
    </r>
    <r>
      <rPr>
        <b/>
        <sz val="11"/>
        <rFont val="Meiryo UI"/>
        <family val="3"/>
        <charset val="128"/>
      </rPr>
      <t>人を対象とする生命科学・医学系研究に関する倫理指針に基づく多機関研究</t>
    </r>
    <r>
      <rPr>
        <sz val="11"/>
        <rFont val="Meiryo UI"/>
        <family val="3"/>
        <charset val="128"/>
      </rPr>
      <t>である場合は以下にご記入ください。
なお広島大学の研究担当者は、研究の開始には必ず「広島大学」において管理者へ実施許可申請を行い、許可を得ることが必要となります。</t>
    </r>
    <rPh sb="0" eb="1">
      <t>ホン</t>
    </rPh>
    <rPh sb="1" eb="3">
      <t>キョウドウ</t>
    </rPh>
    <rPh sb="3" eb="5">
      <t>ケンキュウ</t>
    </rPh>
    <phoneticPr fontId="5"/>
  </si>
  <si>
    <t>6.研究担当者
（申込者）</t>
    <rPh sb="2" eb="4">
      <t>ケンキュウ</t>
    </rPh>
    <rPh sb="4" eb="6">
      <t>タントウ</t>
    </rPh>
    <rPh sb="6" eb="7">
      <t>シャ</t>
    </rPh>
    <rPh sb="9" eb="11">
      <t>モウシコミ</t>
    </rPh>
    <rPh sb="11" eb="12">
      <t>シャ</t>
    </rPh>
    <phoneticPr fontId="5"/>
  </si>
  <si>
    <t>7.研究担当者
（広島大学）</t>
    <rPh sb="2" eb="4">
      <t>ケンキュウ</t>
    </rPh>
    <rPh sb="4" eb="6">
      <t>タントウ</t>
    </rPh>
    <rPh sb="6" eb="7">
      <t>シャ</t>
    </rPh>
    <rPh sb="9" eb="13">
      <t>ヒロシマダイガク</t>
    </rPh>
    <phoneticPr fontId="5"/>
  </si>
  <si>
    <t>↓申込書の数値と一致しているか？</t>
    <rPh sb="1" eb="4">
      <t>モウシコミショ</t>
    </rPh>
    <rPh sb="5" eb="7">
      <t>スウチ</t>
    </rPh>
    <rPh sb="8" eb="10">
      <t>イッチ</t>
    </rPh>
    <phoneticPr fontId="3"/>
  </si>
  <si>
    <t>人件費算定用の単価表</t>
    <rPh sb="0" eb="3">
      <t>ジンケンヒ</t>
    </rPh>
    <rPh sb="3" eb="5">
      <t>サンテイ</t>
    </rPh>
    <rPh sb="5" eb="6">
      <t>ヨウ</t>
    </rPh>
    <rPh sb="7" eb="9">
      <t>タンカ</t>
    </rPh>
    <rPh sb="9" eb="10">
      <t>ヒョウ</t>
    </rPh>
    <phoneticPr fontId="3"/>
  </si>
  <si>
    <t>研究者確認日時</t>
    <rPh sb="0" eb="2">
      <t>ケンキュウ</t>
    </rPh>
    <rPh sb="2" eb="3">
      <t>シャ</t>
    </rPh>
    <rPh sb="3" eb="7">
      <t>カクニンニチジ</t>
    </rPh>
    <phoneticPr fontId="3"/>
  </si>
  <si>
    <t>部局同意日時</t>
    <rPh sb="0" eb="2">
      <t>ブキョク</t>
    </rPh>
    <rPh sb="2" eb="4">
      <t>ドウイ</t>
    </rPh>
    <rPh sb="4" eb="6">
      <t>ニチジ</t>
    </rPh>
    <phoneticPr fontId="3"/>
  </si>
  <si>
    <t>希望ありの場合、こちらにご記入ください。</t>
  </si>
  <si>
    <t>※広島大学に派遣する外部機関共同研究員1名・1ヶ月あたり　37,000円（税込）</t>
    <phoneticPr fontId="3"/>
  </si>
  <si>
    <t>所属部局等</t>
    <rPh sb="0" eb="2">
      <t>ショゾク</t>
    </rPh>
    <rPh sb="2" eb="4">
      <t>ブキョク</t>
    </rPh>
    <rPh sb="4" eb="5">
      <t>ナド</t>
    </rPh>
    <phoneticPr fontId="3"/>
  </si>
  <si>
    <t>※所属部局等以外で受け入れる場合のみ</t>
    <rPh sb="1" eb="3">
      <t>ショゾク</t>
    </rPh>
    <phoneticPr fontId="3"/>
  </si>
  <si>
    <t>倫理審査/機関長許可日※</t>
    <rPh sb="0" eb="4">
      <t>リンリシンサ</t>
    </rPh>
    <rPh sb="5" eb="8">
      <t>キカンチョウ</t>
    </rPh>
    <rPh sb="8" eb="10">
      <t>キョカ</t>
    </rPh>
    <rPh sb="10" eb="11">
      <t>ビ</t>
    </rPh>
    <phoneticPr fontId="5"/>
  </si>
  <si>
    <t>契約の相手方名</t>
    <phoneticPr fontId="3"/>
  </si>
  <si>
    <t>官職・代表者名</t>
  </si>
  <si>
    <t>郵便番号</t>
  </si>
  <si>
    <t>住所</t>
  </si>
  <si>
    <t>研究代表者</t>
  </si>
  <si>
    <t>研究期間</t>
  </si>
  <si>
    <t>研究題目</t>
  </si>
  <si>
    <t>年数</t>
  </si>
  <si>
    <t>契約金額</t>
  </si>
  <si>
    <t>直接経費額</t>
  </si>
  <si>
    <t>間接経費額</t>
  </si>
  <si>
    <t>共同研究員経費額</t>
  </si>
  <si>
    <t>契約日</t>
    <rPh sb="0" eb="2">
      <t>ケイヤク</t>
    </rPh>
    <rPh sb="2" eb="3">
      <t>ビ</t>
    </rPh>
    <phoneticPr fontId="3"/>
  </si>
  <si>
    <t>委託・補助金区分</t>
  </si>
  <si>
    <t>委託等の事業者</t>
  </si>
  <si>
    <t>委託等の事業名</t>
  </si>
  <si>
    <t>提供設備の有無</t>
  </si>
  <si>
    <t>コーディネータ名</t>
  </si>
  <si>
    <t>流用制限</t>
  </si>
  <si>
    <t>支払完了日</t>
  </si>
  <si>
    <t>報告書１</t>
  </si>
  <si>
    <t>相手方担当部署</t>
  </si>
  <si>
    <t>相手方担当者</t>
    <phoneticPr fontId="3"/>
  </si>
  <si>
    <t>証拠書類の写</t>
    <phoneticPr fontId="3"/>
  </si>
  <si>
    <t>契約相手情報（都道府県）</t>
    <phoneticPr fontId="3"/>
  </si>
  <si>
    <t>電話番号</t>
  </si>
  <si>
    <t>【契約・請求・予算情報】</t>
    <rPh sb="1" eb="3">
      <t>ケイヤク</t>
    </rPh>
    <rPh sb="4" eb="6">
      <t>セイキュウ</t>
    </rPh>
    <rPh sb="7" eb="9">
      <t>ヨサン</t>
    </rPh>
    <rPh sb="9" eb="11">
      <t>ジョウホウ</t>
    </rPh>
    <phoneticPr fontId="3"/>
  </si>
  <si>
    <t>【外資契約情報】</t>
    <rPh sb="1" eb="3">
      <t>ガイシ</t>
    </rPh>
    <rPh sb="3" eb="7">
      <t>ケイヤクジョウホウ</t>
    </rPh>
    <phoneticPr fontId="3"/>
  </si>
  <si>
    <t>直接経費（うち研究担当者の人件費以外）</t>
    <rPh sb="0" eb="2">
      <t>チョクセツ</t>
    </rPh>
    <rPh sb="2" eb="4">
      <t>ケイヒ</t>
    </rPh>
    <rPh sb="16" eb="18">
      <t>イガイ</t>
    </rPh>
    <phoneticPr fontId="5"/>
  </si>
  <si>
    <t>直接経費（うち研究担当者の人件費）</t>
    <rPh sb="0" eb="2">
      <t>チョクセツ</t>
    </rPh>
    <rPh sb="2" eb="4">
      <t>ケイヒ</t>
    </rPh>
    <phoneticPr fontId="5"/>
  </si>
  <si>
    <t>間接経費（直接経費×30%）</t>
    <rPh sb="0" eb="4">
      <t>カンセツケイヒ</t>
    </rPh>
    <phoneticPr fontId="5"/>
  </si>
  <si>
    <t>間接経費（基礎研究促進費の70％）</t>
    <rPh sb="0" eb="4">
      <t>カンセツケイヒ</t>
    </rPh>
    <phoneticPr fontId="5"/>
  </si>
  <si>
    <t>間接経費（基礎研究促進費の30％）</t>
    <rPh sb="0" eb="4">
      <t>カンセツケイヒ</t>
    </rPh>
    <phoneticPr fontId="5"/>
  </si>
  <si>
    <t>～</t>
  </si>
  <si>
    <t>←日付：開始日が「契約締結日」の場合、仮で開始日を本日として年度カウント</t>
    <rPh sb="1" eb="3">
      <t>ヒヅケ</t>
    </rPh>
    <rPh sb="4" eb="7">
      <t>カイシビ</t>
    </rPh>
    <rPh sb="9" eb="11">
      <t>ケイヤク</t>
    </rPh>
    <rPh sb="11" eb="14">
      <t>テイケツビ</t>
    </rPh>
    <rPh sb="16" eb="18">
      <t>バアイ</t>
    </rPh>
    <rPh sb="19" eb="20">
      <t>カリ</t>
    </rPh>
    <rPh sb="21" eb="24">
      <t>カイシビ</t>
    </rPh>
    <rPh sb="25" eb="27">
      <t>ホンジツ</t>
    </rPh>
    <rPh sb="30" eb="32">
      <t>ネンド</t>
    </rPh>
    <phoneticPr fontId="3"/>
  </si>
  <si>
    <t>備考１</t>
    <phoneticPr fontId="3"/>
  </si>
  <si>
    <t>←この欄が「支払いは上記期限後でも可」の場合は、支払完了日の翌月末日を記入</t>
    <rPh sb="3" eb="4">
      <t>ラン</t>
    </rPh>
    <rPh sb="6" eb="8">
      <t>シハラ</t>
    </rPh>
    <rPh sb="10" eb="14">
      <t>ジョウキキゲン</t>
    </rPh>
    <rPh sb="14" eb="15">
      <t>ゴ</t>
    </rPh>
    <rPh sb="17" eb="18">
      <t>カ</t>
    </rPh>
    <rPh sb="20" eb="22">
      <t>バアイ</t>
    </rPh>
    <rPh sb="24" eb="26">
      <t>シハラ</t>
    </rPh>
    <rPh sb="26" eb="29">
      <t>カンリョウビ</t>
    </rPh>
    <rPh sb="30" eb="32">
      <t>ヨクゲツ</t>
    </rPh>
    <rPh sb="32" eb="34">
      <t>マツジツ</t>
    </rPh>
    <rPh sb="35" eb="37">
      <t>キニュウ</t>
    </rPh>
    <phoneticPr fontId="3"/>
  </si>
  <si>
    <t>提出期限１</t>
  </si>
  <si>
    <t>報告書２</t>
    <phoneticPr fontId="3"/>
  </si>
  <si>
    <t>提出期限２</t>
    <phoneticPr fontId="3"/>
  </si>
  <si>
    <t>※確認用（請求書の送付先が別途あるかどうか）</t>
    <rPh sb="1" eb="4">
      <t>カクニンヨウ</t>
    </rPh>
    <rPh sb="5" eb="8">
      <t>セイキュウショ</t>
    </rPh>
    <rPh sb="9" eb="12">
      <t>ソウフサキ</t>
    </rPh>
    <rPh sb="13" eb="15">
      <t>ベット</t>
    </rPh>
    <phoneticPr fontId="3"/>
  </si>
  <si>
    <t>費目間流用の制限</t>
    <phoneticPr fontId="3"/>
  </si>
  <si>
    <t>所属</t>
    <rPh sb="0" eb="2">
      <t>ショゾク</t>
    </rPh>
    <phoneticPr fontId="3"/>
  </si>
  <si>
    <t>↓関数が入っているセルには色付き</t>
    <rPh sb="1" eb="3">
      <t>カンスウ</t>
    </rPh>
    <rPh sb="4" eb="5">
      <t>ハイ</t>
    </rPh>
    <rPh sb="13" eb="15">
      <t>イロツ</t>
    </rPh>
    <phoneticPr fontId="3"/>
  </si>
  <si>
    <r>
      <t>会計単位</t>
    </r>
    <r>
      <rPr>
        <sz val="10"/>
        <color theme="1"/>
        <rFont val="Noto Sans JP"/>
        <family val="3"/>
        <charset val="128"/>
      </rPr>
      <t>（研究代表者の確認欄より）</t>
    </r>
    <rPh sb="11" eb="14">
      <t>カクニンラン</t>
    </rPh>
    <phoneticPr fontId="3"/>
  </si>
  <si>
    <t>※確認用（申込書内の研究代表者の所属欄より）</t>
    <rPh sb="1" eb="4">
      <t>カクニンヨウ</t>
    </rPh>
    <rPh sb="5" eb="9">
      <t>モウシコミショナイ</t>
    </rPh>
    <rPh sb="10" eb="15">
      <t>ケンキュウダイヒョウシャ</t>
    </rPh>
    <rPh sb="16" eb="18">
      <t>ショゾク</t>
    </rPh>
    <rPh sb="18" eb="19">
      <t>ラン</t>
    </rPh>
    <phoneticPr fontId="3"/>
  </si>
  <si>
    <t>←この欄は、請求書の送付先が別途ある場合のみ、入力される</t>
    <rPh sb="3" eb="4">
      <t>ラン</t>
    </rPh>
    <rPh sb="6" eb="9">
      <t>セイキュウショ</t>
    </rPh>
    <rPh sb="10" eb="13">
      <t>ソウフサキ</t>
    </rPh>
    <rPh sb="14" eb="16">
      <t>ベット</t>
    </rPh>
    <rPh sb="18" eb="20">
      <t>バアイ</t>
    </rPh>
    <rPh sb="23" eb="25">
      <t>ニュウリョク</t>
    </rPh>
    <phoneticPr fontId="3"/>
  </si>
  <si>
    <t>担当者氏名</t>
    <phoneticPr fontId="5"/>
  </si>
  <si>
    <t>【予算一覧】　←この欄は、実施計画書が別途ある場合は支出科目について会計Gへ要相談</t>
    <rPh sb="10" eb="11">
      <t>ラン</t>
    </rPh>
    <rPh sb="13" eb="18">
      <t>ジッシケイカクショ</t>
    </rPh>
    <rPh sb="19" eb="21">
      <t>ベット</t>
    </rPh>
    <rPh sb="23" eb="25">
      <t>バアイ</t>
    </rPh>
    <rPh sb="26" eb="30">
      <t>シシュツカモク</t>
    </rPh>
    <rPh sb="34" eb="36">
      <t>カイケイ</t>
    </rPh>
    <rPh sb="38" eb="41">
      <t>ヨウソウダン</t>
    </rPh>
    <phoneticPr fontId="3"/>
  </si>
  <si>
    <t>金額</t>
    <rPh sb="0" eb="2">
      <t>キンガク</t>
    </rPh>
    <phoneticPr fontId="3"/>
  </si>
  <si>
    <t>052010</t>
    <phoneticPr fontId="3"/>
  </si>
  <si>
    <t>052030</t>
    <phoneticPr fontId="3"/>
  </si>
  <si>
    <t>000004</t>
    <phoneticPr fontId="3"/>
  </si>
  <si>
    <t>000003</t>
    <phoneticPr fontId="3"/>
  </si>
  <si>
    <t>氏名</t>
    <rPh sb="0" eb="2">
      <t>シメイ</t>
    </rPh>
    <phoneticPr fontId="3"/>
  </si>
  <si>
    <t>支出予算科目CD（共同研究）</t>
    <rPh sb="0" eb="4">
      <t>シシュツヨサン</t>
    </rPh>
    <rPh sb="4" eb="6">
      <t>カモク</t>
    </rPh>
    <rPh sb="9" eb="13">
      <t>キョウドウケンキュウ</t>
    </rPh>
    <phoneticPr fontId="3"/>
  </si>
  <si>
    <t>実施計画書</t>
    <rPh sb="0" eb="4">
      <t>ジッシケイカク</t>
    </rPh>
    <rPh sb="4" eb="5">
      <t>ショ</t>
    </rPh>
    <phoneticPr fontId="3"/>
  </si>
  <si>
    <t>規格</t>
    <rPh sb="0" eb="2">
      <t>キカク</t>
    </rPh>
    <phoneticPr fontId="5"/>
  </si>
  <si>
    <t>数量</t>
    <rPh sb="0" eb="2">
      <t>スウリョウ</t>
    </rPh>
    <phoneticPr fontId="5"/>
  </si>
  <si>
    <t>・あり（「あり」の場合は、書類を別添ください。）</t>
    <rPh sb="9" eb="11">
      <t>バアイ</t>
    </rPh>
    <rPh sb="13" eb="15">
      <t>ショルイ</t>
    </rPh>
    <rPh sb="16" eb="18">
      <t>ベッテン</t>
    </rPh>
    <phoneticPr fontId="3"/>
  </si>
  <si>
    <r>
      <t>本共同研究に係る、本学から提出が必要な報告書等がございましたらご記入ください。</t>
    </r>
    <r>
      <rPr>
        <b/>
        <sz val="11"/>
        <rFont val="Meiryo UI"/>
        <family val="3"/>
        <charset val="128"/>
      </rPr>
      <t>様式がある場合は別添ください。</t>
    </r>
    <rPh sb="0" eb="1">
      <t>ホン</t>
    </rPh>
    <rPh sb="1" eb="3">
      <t>キョウドウ</t>
    </rPh>
    <rPh sb="3" eb="5">
      <t>ケンキュウ</t>
    </rPh>
    <rPh sb="6" eb="7">
      <t>カカワ</t>
    </rPh>
    <rPh sb="9" eb="11">
      <t>ホンガク</t>
    </rPh>
    <rPh sb="13" eb="15">
      <t>テイシュツ</t>
    </rPh>
    <rPh sb="16" eb="18">
      <t>ヒツヨウ</t>
    </rPh>
    <rPh sb="19" eb="23">
      <t>ホウコクショナド</t>
    </rPh>
    <rPh sb="32" eb="34">
      <t>キニュウ</t>
    </rPh>
    <rPh sb="39" eb="41">
      <t>ヨウシキ</t>
    </rPh>
    <rPh sb="44" eb="46">
      <t>バアイ</t>
    </rPh>
    <rPh sb="47" eb="49">
      <t>ベッテン</t>
    </rPh>
    <phoneticPr fontId="5"/>
  </si>
  <si>
    <r>
      <t xml:space="preserve">本共同研究が、「国等からの補助金」「国等からの委託事業」又はその再委託である場合、右記にチェックの上、
下記リンクの「【様式】国等からの委託・再委託」へのご記入をお願いいたします。
</t>
    </r>
    <r>
      <rPr>
        <b/>
        <sz val="11"/>
        <rFont val="Meiryo UI"/>
        <family val="3"/>
        <charset val="128"/>
      </rPr>
      <t>手引き・実施計画書がある場合は別添ください。</t>
    </r>
    <rPh sb="0" eb="1">
      <t>ホン</t>
    </rPh>
    <rPh sb="1" eb="3">
      <t>キョウドウ</t>
    </rPh>
    <rPh sb="3" eb="5">
      <t>ケンキュウ</t>
    </rPh>
    <rPh sb="8" eb="9">
      <t>クニ</t>
    </rPh>
    <rPh sb="9" eb="10">
      <t>トウ</t>
    </rPh>
    <rPh sb="13" eb="16">
      <t>ホジョキン</t>
    </rPh>
    <rPh sb="18" eb="19">
      <t>クニ</t>
    </rPh>
    <rPh sb="19" eb="20">
      <t>トウ</t>
    </rPh>
    <rPh sb="23" eb="25">
      <t>イタク</t>
    </rPh>
    <rPh sb="25" eb="27">
      <t>ジギョウ</t>
    </rPh>
    <rPh sb="28" eb="29">
      <t>マタ</t>
    </rPh>
    <rPh sb="32" eb="35">
      <t>サイイタク</t>
    </rPh>
    <rPh sb="38" eb="40">
      <t>バアイ</t>
    </rPh>
    <rPh sb="41" eb="43">
      <t>ウキ</t>
    </rPh>
    <rPh sb="49" eb="50">
      <t>ウエ</t>
    </rPh>
    <rPh sb="52" eb="54">
      <t>カキ</t>
    </rPh>
    <rPh sb="60" eb="62">
      <t>ヨウシキ</t>
    </rPh>
    <rPh sb="63" eb="64">
      <t>クニ</t>
    </rPh>
    <rPh sb="64" eb="65">
      <t>トウ</t>
    </rPh>
    <rPh sb="68" eb="70">
      <t>イタク</t>
    </rPh>
    <rPh sb="71" eb="74">
      <t>サイイタク</t>
    </rPh>
    <rPh sb="78" eb="80">
      <t>キニュウ</t>
    </rPh>
    <rPh sb="82" eb="83">
      <t>ネガ</t>
    </rPh>
    <rPh sb="91" eb="93">
      <t>テビ</t>
    </rPh>
    <rPh sb="95" eb="100">
      <t>ジッシケイカクショ</t>
    </rPh>
    <rPh sb="103" eb="105">
      <t>バアイ</t>
    </rPh>
    <rPh sb="106" eb="108">
      <t>ベッテン</t>
    </rPh>
    <phoneticPr fontId="5"/>
  </si>
  <si>
    <t>「納品を完了」する必要がある。（支払いは上記期限後でも可。）</t>
    <rPh sb="1" eb="3">
      <t>ノウヒン</t>
    </rPh>
    <phoneticPr fontId="3"/>
  </si>
  <si>
    <t>「補助金」か「委託費」かをプルダウンから選択してください。</t>
    <rPh sb="1" eb="4">
      <t>ホジョキン</t>
    </rPh>
    <rPh sb="7" eb="10">
      <t>イタクヒ</t>
    </rPh>
    <rPh sb="20" eb="22">
      <t>センタク</t>
    </rPh>
    <phoneticPr fontId="3"/>
  </si>
  <si>
    <t>「補助金」か「委託事業」かをプルダウンから選択してください。</t>
    <rPh sb="9" eb="11">
      <t>ジギョウ</t>
    </rPh>
    <phoneticPr fontId="3"/>
  </si>
  <si>
    <t>・　委託事業</t>
    <rPh sb="2" eb="4">
      <t>イタク</t>
    </rPh>
    <rPh sb="4" eb="6">
      <t>ジギョウ</t>
    </rPh>
    <phoneticPr fontId="3"/>
  </si>
  <si>
    <t>取得設備の帰属</t>
    <phoneticPr fontId="3"/>
  </si>
  <si>
    <t>日付：</t>
    <rPh sb="0" eb="2">
      <t>ヒヅケ</t>
    </rPh>
    <phoneticPr fontId="5"/>
  </si>
  <si>
    <t>※500,000円×知的成果貢献係数</t>
    <rPh sb="8" eb="9">
      <t>エン</t>
    </rPh>
    <rPh sb="10" eb="12">
      <t>チテキ</t>
    </rPh>
    <rPh sb="12" eb="14">
      <t>セイカ</t>
    </rPh>
    <rPh sb="14" eb="16">
      <t>コウケン</t>
    </rPh>
    <rPh sb="16" eb="18">
      <t>ケイスウ</t>
    </rPh>
    <phoneticPr fontId="3"/>
  </si>
  <si>
    <t>本共同研究において、特別試験研究費を利用される場合、右記にチェックしてください。</t>
    <rPh sb="0" eb="1">
      <t>ホン</t>
    </rPh>
    <rPh sb="1" eb="3">
      <t>キョウドウ</t>
    </rPh>
    <rPh sb="3" eb="5">
      <t>ケンキュウ</t>
    </rPh>
    <rPh sb="10" eb="14">
      <t>トクベツシケン</t>
    </rPh>
    <rPh sb="14" eb="17">
      <t>ケンキュウヒ</t>
    </rPh>
    <rPh sb="18" eb="20">
      <t>リヨウ</t>
    </rPh>
    <rPh sb="23" eb="25">
      <t>バアイ</t>
    </rPh>
    <rPh sb="26" eb="28">
      <t>ウキ</t>
    </rPh>
    <phoneticPr fontId="5"/>
  </si>
  <si>
    <t>記</t>
    <rPh sb="0" eb="1">
      <t>シル</t>
    </rPh>
    <phoneticPr fontId="5"/>
  </si>
  <si>
    <t>マニュアル</t>
    <phoneticPr fontId="3"/>
  </si>
  <si>
    <t>選択してください。自由記載も可能です。</t>
  </si>
  <si>
    <t>←日付が入っていない/または「1900/1/0」と表示される場合、「希望なし（本学押印日）」</t>
    <rPh sb="1" eb="3">
      <t>ヒヅケ</t>
    </rPh>
    <rPh sb="4" eb="5">
      <t>ハイ</t>
    </rPh>
    <rPh sb="30" eb="32">
      <t>バアイ</t>
    </rPh>
    <rPh sb="34" eb="36">
      <t>キボウ</t>
    </rPh>
    <rPh sb="39" eb="41">
      <t>ホンガク</t>
    </rPh>
    <rPh sb="41" eb="43">
      <t>オウイン</t>
    </rPh>
    <rPh sb="43" eb="44">
      <t>ビ</t>
    </rPh>
    <phoneticPr fontId="3"/>
  </si>
  <si>
    <t>確認用</t>
    <rPh sb="0" eb="3">
      <t>カクニンヨウ</t>
    </rPh>
    <phoneticPr fontId="3"/>
  </si>
  <si>
    <t>YYYY/MM/DD</t>
  </si>
  <si>
    <t>選択してください</t>
  </si>
  <si>
    <t>選択ください</t>
  </si>
  <si>
    <t>例：研究成果報告書など</t>
    <phoneticPr fontId="5"/>
  </si>
  <si>
    <t>ー</t>
    <phoneticPr fontId="3"/>
  </si>
  <si>
    <t>※直接経費が総額の2割を下回る場合は、その理由を19.その他にご記入ください。</t>
    <phoneticPr fontId="3"/>
  </si>
  <si>
    <t>YYYY/MM/DD</t>
    <phoneticPr fontId="3"/>
  </si>
  <si>
    <t>倫理審査委員会を設置する機関</t>
    <rPh sb="0" eb="4">
      <t>リンリシンサ</t>
    </rPh>
    <rPh sb="4" eb="7">
      <t>イインカイ</t>
    </rPh>
    <rPh sb="8" eb="10">
      <t>セッチ</t>
    </rPh>
    <rPh sb="12" eb="14">
      <t>キカン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</si>
</sst>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0_);[Red]\(0\)"/>
    <numFmt numFmtId="179" formatCode="#,##0_);[Red]\(#,##0\)"/>
    <numFmt numFmtId="180" formatCode="#,###&quot;円&quot;"/>
    <numFmt numFmtId="181" formatCode="#,##0.00_);[Red]\(#,##0.00\)"/>
  </numFmts>
  <fonts count="37">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sz val="6"/>
      <name val="游ゴシック"/>
      <family val="3"/>
      <charset val="128"/>
      <scheme val="minor"/>
    </font>
    <font>
      <sz val="6"/>
      <name val="ＭＳ Ｐゴシック"/>
      <family val="3"/>
      <charset val="128"/>
    </font>
    <font>
      <sz val="9"/>
      <color indexed="81"/>
      <name val="MS P ゴシック"/>
      <family val="3"/>
      <charset val="128"/>
    </font>
    <font>
      <b/>
      <sz val="9"/>
      <color indexed="81"/>
      <name val="MS P ゴシック"/>
      <family val="3"/>
      <charset val="128"/>
    </font>
    <font>
      <sz val="11"/>
      <color theme="1"/>
      <name val="Meiryo UI"/>
      <family val="3"/>
      <charset val="128"/>
    </font>
    <font>
      <sz val="11"/>
      <name val="Meiryo UI"/>
      <family val="3"/>
      <charset val="128"/>
    </font>
    <font>
      <u/>
      <sz val="11"/>
      <color theme="10"/>
      <name val="Meiryo UI"/>
      <family val="3"/>
      <charset val="128"/>
    </font>
    <font>
      <sz val="10"/>
      <color theme="1"/>
      <name val="Meiryo UI"/>
      <family val="3"/>
      <charset val="128"/>
    </font>
    <font>
      <sz val="8"/>
      <color theme="1"/>
      <name val="Meiryo UI"/>
      <family val="3"/>
      <charset val="128"/>
    </font>
    <font>
      <b/>
      <sz val="11"/>
      <color theme="1"/>
      <name val="Meiryo UI"/>
      <family val="3"/>
      <charset val="128"/>
    </font>
    <font>
      <b/>
      <sz val="11"/>
      <name val="Meiryo UI"/>
      <family val="3"/>
      <charset val="128"/>
    </font>
    <font>
      <u/>
      <sz val="11"/>
      <name val="Meiryo UI"/>
      <family val="3"/>
      <charset val="128"/>
    </font>
    <font>
      <strike/>
      <u/>
      <sz val="11"/>
      <color theme="10"/>
      <name val="Meiryo UI"/>
      <family val="3"/>
      <charset val="128"/>
    </font>
    <font>
      <sz val="11"/>
      <color theme="0" tint="-0.499984740745262"/>
      <name val="Meiryo UI"/>
      <family val="3"/>
      <charset val="128"/>
    </font>
    <font>
      <b/>
      <sz val="20"/>
      <color theme="1"/>
      <name val="Meiryo UI"/>
      <family val="3"/>
      <charset val="128"/>
    </font>
    <font>
      <b/>
      <sz val="22"/>
      <name val="Meiryo UI"/>
      <family val="3"/>
      <charset val="128"/>
    </font>
    <font>
      <sz val="16"/>
      <color theme="1"/>
      <name val="Meiryo UI"/>
      <family val="3"/>
      <charset val="128"/>
    </font>
    <font>
      <b/>
      <sz val="16"/>
      <name val="Meiryo UI"/>
      <family val="3"/>
      <charset val="128"/>
    </font>
    <font>
      <b/>
      <sz val="11"/>
      <color rgb="FFFF0000"/>
      <name val="Meiryo UI"/>
      <family val="3"/>
      <charset val="128"/>
    </font>
    <font>
      <sz val="11"/>
      <color theme="1"/>
      <name val="ＭＳ 明朝"/>
      <family val="1"/>
      <charset val="128"/>
    </font>
    <font>
      <sz val="10.5"/>
      <color theme="1"/>
      <name val="ＭＳ 明朝"/>
      <family val="1"/>
      <charset val="128"/>
    </font>
    <font>
      <b/>
      <sz val="10"/>
      <color theme="1"/>
      <name val="ＭＳ 明朝"/>
      <family val="1"/>
      <charset val="128"/>
    </font>
    <font>
      <b/>
      <sz val="10"/>
      <color rgb="FF0070C0"/>
      <name val="ＭＳ 明朝"/>
      <family val="1"/>
      <charset val="128"/>
    </font>
    <font>
      <sz val="10.5"/>
      <name val="ＭＳ 明朝"/>
      <family val="1"/>
      <charset val="128"/>
    </font>
    <font>
      <sz val="11"/>
      <color indexed="81"/>
      <name val="Meiryo UI"/>
      <family val="3"/>
      <charset val="128"/>
    </font>
    <font>
      <u/>
      <sz val="11"/>
      <color theme="0" tint="-0.499984740745262"/>
      <name val="Meiryo UI"/>
      <family val="3"/>
      <charset val="128"/>
    </font>
    <font>
      <sz val="10"/>
      <color theme="0" tint="-0.499984740745262"/>
      <name val="Meiryo UI"/>
      <family val="3"/>
      <charset val="128"/>
    </font>
    <font>
      <sz val="10"/>
      <color rgb="FFFF0000"/>
      <name val="Noto Sans JP"/>
      <family val="3"/>
      <charset val="128"/>
    </font>
    <font>
      <sz val="10"/>
      <color rgb="FF000000"/>
      <name val="Noto Sans JP"/>
      <family val="3"/>
      <charset val="128"/>
    </font>
    <font>
      <b/>
      <sz val="11"/>
      <color theme="1"/>
      <name val="游ゴシック"/>
      <family val="3"/>
      <charset val="128"/>
      <scheme val="minor"/>
    </font>
    <font>
      <sz val="10"/>
      <color theme="1"/>
      <name val="Noto Sans JP"/>
      <family val="3"/>
      <charset val="128"/>
    </font>
    <font>
      <sz val="10.5"/>
      <color theme="1"/>
      <name val="游明朝"/>
      <family val="1"/>
      <charset val="128"/>
    </font>
    <font>
      <sz val="11"/>
      <color rgb="FF9F9F9F"/>
      <name val="ＭＳ 明朝"/>
      <family val="1"/>
      <charset val="128"/>
    </font>
  </fonts>
  <fills count="10">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92D050"/>
        <bgColor indexed="64"/>
      </patternFill>
    </fill>
  </fills>
  <borders count="14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thick">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thick">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ck">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ck">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dotted">
        <color auto="1"/>
      </left>
      <right style="dotted">
        <color auto="1"/>
      </right>
      <top style="thin">
        <color auto="1"/>
      </top>
      <bottom/>
      <diagonal/>
    </border>
    <border>
      <left style="dotted">
        <color auto="1"/>
      </left>
      <right/>
      <top style="thin">
        <color auto="1"/>
      </top>
      <bottom/>
      <diagonal/>
    </border>
    <border>
      <left style="double">
        <color indexed="64"/>
      </left>
      <right style="thin">
        <color auto="1"/>
      </right>
      <top style="double">
        <color indexed="64"/>
      </top>
      <bottom style="double">
        <color indexed="64"/>
      </bottom>
      <diagonal/>
    </border>
    <border>
      <left style="dotted">
        <color auto="1"/>
      </left>
      <right style="dotted">
        <color auto="1"/>
      </right>
      <top style="double">
        <color indexed="64"/>
      </top>
      <bottom style="double">
        <color indexed="64"/>
      </bottom>
      <diagonal/>
    </border>
    <border>
      <left style="dotted">
        <color auto="1"/>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indexed="64"/>
      </right>
      <top/>
      <bottom style="dotted">
        <color auto="1"/>
      </bottom>
      <diagonal/>
    </border>
    <border>
      <left style="dotted">
        <color auto="1"/>
      </left>
      <right style="dotted">
        <color auto="1"/>
      </right>
      <top/>
      <bottom style="dotted">
        <color auto="1"/>
      </bottom>
      <diagonal/>
    </border>
    <border>
      <left style="dotted">
        <color auto="1"/>
      </left>
      <right/>
      <top style="dotted">
        <color auto="1"/>
      </top>
      <bottom style="dotted">
        <color auto="1"/>
      </bottom>
      <diagonal/>
    </border>
    <border>
      <left/>
      <right style="thin">
        <color auto="1"/>
      </right>
      <top/>
      <bottom style="dotted">
        <color auto="1"/>
      </bottom>
      <diagonal/>
    </border>
    <border>
      <left style="thin">
        <color auto="1"/>
      </left>
      <right style="thin">
        <color indexed="64"/>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ck">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bottom style="thin">
        <color indexed="64"/>
      </bottom>
      <diagonal/>
    </border>
    <border>
      <left style="dotted">
        <color auto="1"/>
      </left>
      <right/>
      <top style="double">
        <color indexed="64"/>
      </top>
      <bottom/>
      <diagonal/>
    </border>
    <border>
      <left style="thin">
        <color auto="1"/>
      </left>
      <right style="thin">
        <color indexed="64"/>
      </right>
      <top style="dotted">
        <color auto="1"/>
      </top>
      <bottom style="thin">
        <color indexed="64"/>
      </bottom>
      <diagonal/>
    </border>
    <border>
      <left style="dotted">
        <color auto="1"/>
      </left>
      <right style="dotted">
        <color auto="1"/>
      </right>
      <top/>
      <bottom style="thin">
        <color indexed="64"/>
      </bottom>
      <diagonal/>
    </border>
    <border>
      <left style="dotted">
        <color auto="1"/>
      </left>
      <right/>
      <top style="dotted">
        <color auto="1"/>
      </top>
      <bottom/>
      <diagonal/>
    </border>
    <border>
      <left style="medium">
        <color indexed="64"/>
      </left>
      <right style="dotted">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ck">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top style="mediumDashDot">
        <color auto="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top style="medium">
        <color indexed="64"/>
      </top>
      <bottom style="medium">
        <color indexed="64"/>
      </bottom>
      <diagonal style="thin">
        <color indexed="64"/>
      </diagonal>
    </border>
  </borders>
  <cellStyleXfs count="6">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455">
    <xf numFmtId="0" fontId="0" fillId="0" borderId="0" xfId="0">
      <alignment vertical="center"/>
    </xf>
    <xf numFmtId="14" fontId="0" fillId="0" borderId="0" xfId="0" applyNumberFormat="1">
      <alignment vertical="center"/>
    </xf>
    <xf numFmtId="0" fontId="8" fillId="0" borderId="0" xfId="0" applyFont="1">
      <alignment vertical="center"/>
    </xf>
    <xf numFmtId="0" fontId="8" fillId="0" borderId="0" xfId="4" applyFont="1">
      <alignment vertical="center"/>
    </xf>
    <xf numFmtId="0" fontId="8" fillId="0" borderId="46" xfId="4" applyFont="1" applyBorder="1">
      <alignment vertical="center"/>
    </xf>
    <xf numFmtId="0" fontId="8" fillId="3" borderId="66" xfId="4" applyFont="1" applyFill="1" applyBorder="1" applyAlignment="1">
      <alignment horizontal="center" vertical="center" wrapText="1"/>
    </xf>
    <xf numFmtId="3" fontId="8" fillId="2" borderId="17" xfId="4" applyNumberFormat="1" applyFont="1" applyFill="1" applyBorder="1" applyAlignment="1">
      <alignment horizontal="center" vertical="center" wrapText="1"/>
    </xf>
    <xf numFmtId="0" fontId="8" fillId="0" borderId="68" xfId="4" applyFont="1" applyBorder="1" applyAlignment="1">
      <alignment horizontal="center" vertical="center"/>
    </xf>
    <xf numFmtId="3" fontId="8" fillId="2" borderId="71" xfId="5" applyNumberFormat="1" applyFont="1" applyFill="1" applyBorder="1" applyAlignment="1">
      <alignment horizontal="right" vertical="center"/>
    </xf>
    <xf numFmtId="0" fontId="8" fillId="0" borderId="72" xfId="4" applyFont="1" applyBorder="1">
      <alignment vertical="center"/>
    </xf>
    <xf numFmtId="3" fontId="8" fillId="2" borderId="75" xfId="1" applyNumberFormat="1" applyFont="1" applyFill="1" applyBorder="1" applyAlignment="1" applyProtection="1">
      <alignment horizontal="right" vertical="center"/>
    </xf>
    <xf numFmtId="0" fontId="8" fillId="0" borderId="76" xfId="4" applyFont="1" applyBorder="1">
      <alignment vertical="center"/>
    </xf>
    <xf numFmtId="0" fontId="8" fillId="0" borderId="0" xfId="0" applyFont="1" applyAlignment="1">
      <alignment horizontal="center" vertical="center" wrapText="1"/>
    </xf>
    <xf numFmtId="0" fontId="8" fillId="0" borderId="89" xfId="0" applyFont="1" applyBorder="1">
      <alignment vertical="center"/>
    </xf>
    <xf numFmtId="0" fontId="8" fillId="0" borderId="0" xfId="0" applyFont="1" applyAlignment="1">
      <alignment horizontal="justify" vertical="center" wrapText="1"/>
    </xf>
    <xf numFmtId="0" fontId="8" fillId="0" borderId="0" xfId="0" applyFont="1" applyAlignment="1">
      <alignment vertical="center" wrapText="1"/>
    </xf>
    <xf numFmtId="0" fontId="8" fillId="0" borderId="94" xfId="0" applyFont="1" applyBorder="1" applyAlignment="1">
      <alignment horizontal="justify" vertical="center" wrapText="1"/>
    </xf>
    <xf numFmtId="0" fontId="18" fillId="0" borderId="0" xfId="4" applyFont="1" applyAlignment="1">
      <alignment horizontal="left" vertical="center"/>
    </xf>
    <xf numFmtId="0" fontId="9" fillId="0" borderId="0" xfId="0" applyFont="1" applyAlignment="1" applyProtection="1">
      <alignment vertical="center" wrapText="1"/>
      <protection locked="0"/>
    </xf>
    <xf numFmtId="0" fontId="8" fillId="5" borderId="2" xfId="0" applyFont="1" applyFill="1" applyBorder="1">
      <alignment vertical="center"/>
    </xf>
    <xf numFmtId="0" fontId="8" fillId="5" borderId="2" xfId="0" applyFont="1" applyFill="1" applyBorder="1" applyAlignment="1">
      <alignment vertical="center" wrapText="1"/>
    </xf>
    <xf numFmtId="178" fontId="8" fillId="3" borderId="69" xfId="1" applyNumberFormat="1" applyFont="1" applyFill="1" applyBorder="1" applyProtection="1">
      <alignment vertical="center"/>
      <protection locked="0"/>
    </xf>
    <xf numFmtId="178" fontId="8" fillId="3" borderId="73" xfId="1" applyNumberFormat="1" applyFont="1" applyFill="1" applyBorder="1" applyProtection="1">
      <alignment vertical="center"/>
      <protection locked="0"/>
    </xf>
    <xf numFmtId="0" fontId="8" fillId="0" borderId="110" xfId="4" applyFont="1" applyBorder="1">
      <alignment vertical="center"/>
    </xf>
    <xf numFmtId="178" fontId="8" fillId="3" borderId="111" xfId="1" applyNumberFormat="1" applyFont="1" applyFill="1" applyBorder="1" applyProtection="1">
      <alignment vertical="center"/>
      <protection locked="0"/>
    </xf>
    <xf numFmtId="0" fontId="8" fillId="2" borderId="66" xfId="4" applyFont="1" applyFill="1" applyBorder="1" applyAlignment="1">
      <alignment horizontal="center" vertical="center"/>
    </xf>
    <xf numFmtId="0" fontId="8" fillId="2" borderId="66" xfId="4" applyFont="1" applyFill="1" applyBorder="1" applyAlignment="1">
      <alignment horizontal="center" vertical="center" wrapText="1"/>
    </xf>
    <xf numFmtId="0" fontId="8" fillId="2" borderId="69" xfId="4" applyFont="1" applyFill="1" applyBorder="1" applyAlignment="1" applyProtection="1">
      <alignment horizontal="center" vertical="center"/>
      <protection locked="0"/>
    </xf>
    <xf numFmtId="0" fontId="11" fillId="2" borderId="67" xfId="4" applyFont="1" applyFill="1" applyBorder="1" applyAlignment="1">
      <alignment horizontal="center" vertical="center" wrapText="1"/>
    </xf>
    <xf numFmtId="0" fontId="8" fillId="2" borderId="73" xfId="4" applyFont="1" applyFill="1" applyBorder="1" applyAlignment="1">
      <alignment horizontal="center" vertical="center"/>
    </xf>
    <xf numFmtId="38" fontId="8" fillId="2" borderId="70" xfId="1" applyFont="1" applyFill="1" applyBorder="1" applyAlignment="1" applyProtection="1">
      <alignment horizontal="right" vertical="center" wrapText="1"/>
    </xf>
    <xf numFmtId="38" fontId="8" fillId="2" borderId="109" xfId="1" applyFont="1" applyFill="1" applyBorder="1" applyAlignment="1" applyProtection="1">
      <alignment horizontal="right" vertical="center" wrapText="1"/>
    </xf>
    <xf numFmtId="38" fontId="8" fillId="2" borderId="74" xfId="1" applyFont="1" applyFill="1" applyBorder="1" applyAlignment="1" applyProtection="1">
      <alignment horizontal="right" vertical="center" wrapText="1"/>
    </xf>
    <xf numFmtId="38" fontId="8" fillId="2" borderId="112" xfId="1" applyFont="1" applyFill="1" applyBorder="1" applyAlignment="1" applyProtection="1">
      <alignment horizontal="right" vertical="center" wrapText="1"/>
    </xf>
    <xf numFmtId="3" fontId="8" fillId="2" borderId="8" xfId="1" applyNumberFormat="1" applyFont="1" applyFill="1" applyBorder="1" applyAlignment="1" applyProtection="1">
      <alignment horizontal="right" vertical="center"/>
    </xf>
    <xf numFmtId="3" fontId="8" fillId="0" borderId="86" xfId="4" applyNumberFormat="1" applyFont="1" applyBorder="1">
      <alignment vertical="center"/>
    </xf>
    <xf numFmtId="0" fontId="8" fillId="0" borderId="113" xfId="4" applyFont="1" applyBorder="1">
      <alignment vertical="center"/>
    </xf>
    <xf numFmtId="0" fontId="8" fillId="2" borderId="111" xfId="4" applyFont="1" applyFill="1" applyBorder="1" applyAlignment="1">
      <alignment horizontal="center" vertical="center"/>
    </xf>
    <xf numFmtId="0" fontId="9" fillId="7" borderId="99" xfId="0" applyFont="1" applyFill="1" applyBorder="1" applyAlignment="1" applyProtection="1">
      <alignment horizontal="left" vertical="center" shrinkToFit="1"/>
      <protection locked="0"/>
    </xf>
    <xf numFmtId="0" fontId="9" fillId="7" borderId="123" xfId="0" applyFont="1" applyFill="1" applyBorder="1" applyAlignment="1" applyProtection="1">
      <alignment horizontal="center" vertical="center" shrinkToFit="1"/>
      <protection locked="0"/>
    </xf>
    <xf numFmtId="0" fontId="9" fillId="7" borderId="124" xfId="0" applyFont="1" applyFill="1" applyBorder="1" applyAlignment="1" applyProtection="1">
      <alignment horizontal="center" vertical="center" shrinkToFit="1"/>
      <protection locked="0"/>
    </xf>
    <xf numFmtId="0" fontId="9" fillId="7" borderId="125" xfId="0" applyFont="1" applyFill="1" applyBorder="1" applyAlignment="1" applyProtection="1">
      <alignment horizontal="center" vertical="center" shrinkToFit="1"/>
      <protection locked="0"/>
    </xf>
    <xf numFmtId="176" fontId="9" fillId="5" borderId="0" xfId="0" applyNumberFormat="1" applyFont="1" applyFill="1" applyAlignment="1" applyProtection="1">
      <alignment vertical="center" wrapText="1"/>
      <protection locked="0"/>
    </xf>
    <xf numFmtId="176" fontId="9" fillId="5" borderId="0" xfId="0" applyNumberFormat="1" applyFont="1" applyFill="1" applyAlignment="1" applyProtection="1">
      <alignment horizontal="left" vertical="center" wrapText="1"/>
      <protection locked="0"/>
    </xf>
    <xf numFmtId="0" fontId="8" fillId="0" borderId="82" xfId="0" applyFont="1" applyBorder="1">
      <alignment vertical="center"/>
    </xf>
    <xf numFmtId="0" fontId="8" fillId="0" borderId="6" xfId="0" applyFont="1" applyBorder="1">
      <alignment vertical="center"/>
    </xf>
    <xf numFmtId="0" fontId="8" fillId="0" borderId="83" xfId="0" applyFont="1" applyBorder="1">
      <alignment vertical="center"/>
    </xf>
    <xf numFmtId="0" fontId="8" fillId="0" borderId="92" xfId="0" applyFont="1" applyBorder="1">
      <alignment vertical="center"/>
    </xf>
    <xf numFmtId="0" fontId="18" fillId="0" borderId="0" xfId="0" applyFont="1">
      <alignment vertical="center"/>
    </xf>
    <xf numFmtId="0" fontId="13" fillId="5" borderId="0" xfId="0" applyFont="1" applyFill="1">
      <alignment vertical="center"/>
    </xf>
    <xf numFmtId="0" fontId="8" fillId="5" borderId="0" xfId="0" applyFont="1" applyFill="1">
      <alignment vertical="center"/>
    </xf>
    <xf numFmtId="0" fontId="8" fillId="0" borderId="92" xfId="4" applyFont="1" applyBorder="1">
      <alignment vertical="center"/>
    </xf>
    <xf numFmtId="0" fontId="20" fillId="0" borderId="0" xfId="4" applyFont="1" applyAlignment="1">
      <alignment horizontal="left" vertical="center"/>
    </xf>
    <xf numFmtId="0" fontId="8" fillId="0" borderId="89" xfId="4" applyFont="1" applyBorder="1">
      <alignment vertical="center"/>
    </xf>
    <xf numFmtId="38" fontId="8" fillId="0" borderId="89" xfId="4" applyNumberFormat="1" applyFont="1" applyBorder="1">
      <alignment vertical="center"/>
    </xf>
    <xf numFmtId="0" fontId="8" fillId="3" borderId="0" xfId="4" applyFont="1" applyFill="1">
      <alignment vertical="center"/>
    </xf>
    <xf numFmtId="0" fontId="8" fillId="2" borderId="0" xfId="4" applyFont="1" applyFill="1">
      <alignment vertical="center"/>
    </xf>
    <xf numFmtId="0" fontId="8" fillId="0" borderId="84" xfId="4" applyFont="1" applyBorder="1">
      <alignment vertical="center"/>
    </xf>
    <xf numFmtId="0" fontId="8" fillId="0" borderId="32" xfId="0" applyFont="1" applyBorder="1">
      <alignment vertical="center"/>
    </xf>
    <xf numFmtId="0" fontId="8" fillId="0" borderId="32" xfId="4" applyFont="1" applyBorder="1">
      <alignment vertical="center"/>
    </xf>
    <xf numFmtId="0" fontId="8" fillId="0" borderId="85" xfId="4" applyFont="1" applyBorder="1">
      <alignment vertical="center"/>
    </xf>
    <xf numFmtId="0" fontId="8" fillId="0" borderId="0" xfId="4" applyFont="1" applyAlignment="1">
      <alignment horizontal="right" vertical="center"/>
    </xf>
    <xf numFmtId="0" fontId="8" fillId="0" borderId="0" xfId="4" applyFont="1" applyAlignment="1">
      <alignment horizontal="left" vertical="center"/>
    </xf>
    <xf numFmtId="0" fontId="27" fillId="0" borderId="2" xfId="0" applyFont="1" applyBorder="1" applyAlignment="1" applyProtection="1">
      <alignment horizontal="center" vertical="center" wrapText="1"/>
      <protection locked="0"/>
    </xf>
    <xf numFmtId="0" fontId="17" fillId="5" borderId="130" xfId="0" applyFont="1" applyFill="1" applyBorder="1" applyAlignment="1">
      <alignment horizontal="center" vertical="center"/>
    </xf>
    <xf numFmtId="0" fontId="17" fillId="5" borderId="130" xfId="0" applyFont="1" applyFill="1" applyBorder="1" applyAlignment="1">
      <alignment horizontal="center" vertical="center" wrapText="1"/>
    </xf>
    <xf numFmtId="0" fontId="17" fillId="5" borderId="130" xfId="0" applyFont="1" applyFill="1" applyBorder="1">
      <alignment vertical="center"/>
    </xf>
    <xf numFmtId="38" fontId="17" fillId="5" borderId="130" xfId="1" applyFont="1" applyFill="1" applyBorder="1" applyAlignment="1">
      <alignment horizontal="right" vertical="center"/>
    </xf>
    <xf numFmtId="0" fontId="17" fillId="0" borderId="0" xfId="0" applyFont="1" applyAlignment="1" applyProtection="1">
      <alignment vertical="center" wrapText="1"/>
      <protection locked="0"/>
    </xf>
    <xf numFmtId="0" fontId="31" fillId="0" borderId="0" xfId="0" applyFont="1">
      <alignment vertical="center"/>
    </xf>
    <xf numFmtId="0" fontId="32" fillId="0" borderId="0" xfId="0" applyFont="1">
      <alignment vertical="center"/>
    </xf>
    <xf numFmtId="0" fontId="33" fillId="0" borderId="0" xfId="0" applyFont="1">
      <alignment vertical="center"/>
    </xf>
    <xf numFmtId="14" fontId="33" fillId="0" borderId="0" xfId="0" applyNumberFormat="1" applyFont="1">
      <alignment vertical="center"/>
    </xf>
    <xf numFmtId="0" fontId="34" fillId="0" borderId="0" xfId="0" applyFont="1">
      <alignment vertical="center"/>
    </xf>
    <xf numFmtId="14" fontId="0" fillId="2" borderId="0" xfId="0" applyNumberFormat="1" applyFill="1">
      <alignment vertical="center"/>
    </xf>
    <xf numFmtId="14" fontId="32" fillId="0" borderId="0" xfId="0" applyNumberFormat="1" applyFont="1">
      <alignment vertical="center"/>
    </xf>
    <xf numFmtId="49" fontId="0" fillId="2" borderId="0" xfId="0" applyNumberFormat="1" applyFill="1">
      <alignment vertical="center"/>
    </xf>
    <xf numFmtId="179" fontId="0" fillId="2" borderId="0" xfId="0" applyNumberFormat="1" applyFill="1">
      <alignment vertical="center"/>
    </xf>
    <xf numFmtId="14" fontId="0" fillId="2" borderId="60" xfId="0" applyNumberFormat="1" applyFill="1" applyBorder="1">
      <alignment vertical="center"/>
    </xf>
    <xf numFmtId="14" fontId="0" fillId="0" borderId="43" xfId="0" applyNumberFormat="1" applyBorder="1">
      <alignment vertical="center"/>
    </xf>
    <xf numFmtId="0" fontId="0" fillId="0" borderId="43" xfId="0" applyBorder="1">
      <alignment vertical="center"/>
    </xf>
    <xf numFmtId="0" fontId="0" fillId="0" borderId="1" xfId="0" applyBorder="1">
      <alignment vertical="center"/>
    </xf>
    <xf numFmtId="0" fontId="35" fillId="2" borderId="0" xfId="0" applyFont="1" applyFill="1">
      <alignment vertical="center"/>
    </xf>
    <xf numFmtId="0" fontId="32" fillId="2" borderId="43" xfId="0" applyFont="1" applyFill="1" applyBorder="1">
      <alignment vertical="center"/>
    </xf>
    <xf numFmtId="14" fontId="0" fillId="2" borderId="1" xfId="0" applyNumberFormat="1" applyFill="1" applyBorder="1">
      <alignment vertical="center"/>
    </xf>
    <xf numFmtId="0" fontId="35" fillId="2" borderId="2" xfId="0" applyFont="1" applyFill="1" applyBorder="1">
      <alignment vertical="center"/>
    </xf>
    <xf numFmtId="14" fontId="32" fillId="2" borderId="0" xfId="0" applyNumberFormat="1" applyFont="1" applyFill="1">
      <alignment vertical="center"/>
    </xf>
    <xf numFmtId="0" fontId="9" fillId="2" borderId="100" xfId="0" applyFont="1" applyFill="1" applyBorder="1" applyAlignment="1" applyProtection="1">
      <alignment horizontal="center" vertical="center" wrapText="1"/>
      <protection locked="0"/>
    </xf>
    <xf numFmtId="0" fontId="13" fillId="2" borderId="77" xfId="0" applyFont="1" applyFill="1" applyBorder="1" applyAlignment="1">
      <alignment horizontal="left" vertical="center" wrapText="1"/>
    </xf>
    <xf numFmtId="0" fontId="13" fillId="2" borderId="87" xfId="0" applyFont="1" applyFill="1" applyBorder="1" applyAlignment="1">
      <alignment horizontal="left" vertical="center" wrapText="1"/>
    </xf>
    <xf numFmtId="0" fontId="13" fillId="2" borderId="87" xfId="0" applyFont="1" applyFill="1" applyBorder="1" applyAlignment="1">
      <alignment vertical="center" wrapText="1"/>
    </xf>
    <xf numFmtId="0" fontId="13" fillId="2" borderId="77" xfId="0" applyFont="1" applyFill="1" applyBorder="1" applyAlignment="1">
      <alignment vertical="center" wrapText="1"/>
    </xf>
    <xf numFmtId="14" fontId="33" fillId="0" borderId="2" xfId="0" applyNumberFormat="1" applyFont="1" applyBorder="1">
      <alignment vertical="center"/>
    </xf>
    <xf numFmtId="49" fontId="33" fillId="6" borderId="2" xfId="0" applyNumberFormat="1" applyFont="1" applyFill="1" applyBorder="1">
      <alignment vertical="center"/>
    </xf>
    <xf numFmtId="179" fontId="0" fillId="2" borderId="2" xfId="0" applyNumberFormat="1" applyFill="1" applyBorder="1">
      <alignment vertical="center"/>
    </xf>
    <xf numFmtId="180" fontId="8" fillId="5" borderId="2" xfId="1" applyNumberFormat="1" applyFont="1" applyFill="1" applyBorder="1" applyAlignment="1">
      <alignment horizontal="right" vertical="center"/>
    </xf>
    <xf numFmtId="0" fontId="14" fillId="2" borderId="87" xfId="0" applyFont="1" applyFill="1" applyBorder="1" applyAlignment="1">
      <alignment horizontal="left" vertical="center" wrapText="1"/>
    </xf>
    <xf numFmtId="176" fontId="0" fillId="2" borderId="2" xfId="0" applyNumberFormat="1" applyFill="1" applyBorder="1">
      <alignment vertical="center"/>
    </xf>
    <xf numFmtId="176" fontId="8" fillId="0" borderId="143" xfId="0" applyNumberFormat="1" applyFont="1" applyBorder="1" applyAlignment="1">
      <alignment horizontal="center" vertical="center" wrapText="1"/>
    </xf>
    <xf numFmtId="0" fontId="8" fillId="0" borderId="83" xfId="0" applyFont="1" applyBorder="1" applyAlignment="1">
      <alignment vertical="center" wrapText="1"/>
    </xf>
    <xf numFmtId="0" fontId="8" fillId="0" borderId="93" xfId="0" applyFont="1" applyBorder="1" applyAlignment="1">
      <alignment horizontal="justify" vertical="center" wrapText="1"/>
    </xf>
    <xf numFmtId="181" fontId="0" fillId="0" borderId="0" xfId="0" applyNumberFormat="1">
      <alignment vertical="center"/>
    </xf>
    <xf numFmtId="14" fontId="0" fillId="2" borderId="2" xfId="0" applyNumberFormat="1" applyFill="1" applyBorder="1">
      <alignment vertical="center"/>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8" fillId="0" borderId="0" xfId="0" applyFont="1" applyProtection="1">
      <alignment vertical="center"/>
      <protection locked="0"/>
    </xf>
    <xf numFmtId="0" fontId="9" fillId="0" borderId="0" xfId="0" applyFont="1" applyProtection="1">
      <alignment vertical="center"/>
      <protection locked="0"/>
    </xf>
    <xf numFmtId="0" fontId="9" fillId="0" borderId="0" xfId="0" applyFont="1" applyAlignment="1" applyProtection="1">
      <alignment vertical="center" shrinkToFit="1"/>
      <protection locked="0"/>
    </xf>
    <xf numFmtId="58" fontId="9" fillId="0" borderId="3" xfId="0" applyNumberFormat="1" applyFont="1" applyBorder="1" applyAlignment="1" applyProtection="1">
      <alignment horizontal="center" vertical="center" wrapText="1"/>
      <protection locked="0"/>
    </xf>
    <xf numFmtId="0" fontId="9" fillId="0" borderId="3" xfId="0" applyFont="1" applyBorder="1" applyProtection="1">
      <alignment vertical="center"/>
      <protection locked="0"/>
    </xf>
    <xf numFmtId="0" fontId="9" fillId="2" borderId="103" xfId="0" applyFont="1" applyFill="1" applyBorder="1" applyAlignment="1" applyProtection="1">
      <alignment horizontal="center" vertical="center" wrapText="1" shrinkToFit="1"/>
      <protection locked="0"/>
    </xf>
    <xf numFmtId="0" fontId="8" fillId="0" borderId="0" xfId="0" applyFont="1" applyAlignment="1" applyProtection="1">
      <alignment horizontal="left" vertical="center"/>
      <protection locked="0"/>
    </xf>
    <xf numFmtId="177" fontId="9" fillId="0" borderId="132" xfId="0" applyNumberFormat="1" applyFont="1" applyBorder="1" applyAlignment="1" applyProtection="1">
      <alignment vertical="center" wrapText="1"/>
      <protection locked="0"/>
    </xf>
    <xf numFmtId="0" fontId="10" fillId="0" borderId="0" xfId="2" applyFont="1" applyFill="1" applyBorder="1" applyAlignment="1" applyProtection="1">
      <alignment vertical="center" wrapText="1"/>
      <protection locked="0"/>
    </xf>
    <xf numFmtId="0" fontId="29" fillId="0" borderId="0" xfId="2" applyFont="1" applyFill="1" applyBorder="1" applyAlignment="1" applyProtection="1">
      <alignment vertical="center" wrapText="1"/>
      <protection locked="0"/>
    </xf>
    <xf numFmtId="0" fontId="29" fillId="0" borderId="0" xfId="2" applyFont="1" applyFill="1" applyBorder="1" applyAlignment="1" applyProtection="1">
      <alignment horizontal="left" vertical="center" wrapText="1"/>
      <protection locked="0"/>
    </xf>
    <xf numFmtId="177" fontId="9" fillId="0" borderId="20" xfId="0" applyNumberFormat="1"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9" fillId="0" borderId="89" xfId="0" applyFont="1" applyBorder="1" applyAlignment="1" applyProtection="1">
      <alignment vertical="center" wrapText="1"/>
      <protection locked="0"/>
    </xf>
    <xf numFmtId="177" fontId="9" fillId="0" borderId="36" xfId="0" applyNumberFormat="1" applyFont="1" applyBorder="1" applyAlignment="1" applyProtection="1">
      <alignment vertical="center" wrapText="1"/>
      <protection locked="0"/>
    </xf>
    <xf numFmtId="0" fontId="17" fillId="0" borderId="0" xfId="0" applyFont="1" applyAlignment="1" applyProtection="1">
      <alignment vertical="center" shrinkToFit="1"/>
      <protection locked="0"/>
    </xf>
    <xf numFmtId="0" fontId="17" fillId="0" borderId="0" xfId="0" applyFont="1" applyAlignment="1" applyProtection="1">
      <alignment horizontal="left" vertical="center" shrinkToFit="1"/>
      <protection locked="0"/>
    </xf>
    <xf numFmtId="177" fontId="9" fillId="0" borderId="58" xfId="0" applyNumberFormat="1" applyFont="1" applyBorder="1" applyAlignment="1" applyProtection="1">
      <alignment horizontal="left" vertical="center" wrapText="1"/>
      <protection locked="0"/>
    </xf>
    <xf numFmtId="0" fontId="9" fillId="0" borderId="32" xfId="0" applyFont="1" applyBorder="1" applyProtection="1">
      <alignment vertical="center"/>
      <protection locked="0"/>
    </xf>
    <xf numFmtId="0" fontId="9" fillId="0" borderId="32" xfId="0" applyFont="1" applyBorder="1" applyAlignment="1" applyProtection="1">
      <alignment horizontal="center" vertical="center" shrinkToFit="1"/>
      <protection locked="0"/>
    </xf>
    <xf numFmtId="0" fontId="9" fillId="0" borderId="85" xfId="0" applyFont="1" applyBorder="1" applyAlignment="1" applyProtection="1">
      <alignment horizontal="center" vertical="center" shrinkToFit="1"/>
      <protection locked="0"/>
    </xf>
    <xf numFmtId="0" fontId="10" fillId="7" borderId="83" xfId="2" applyFont="1" applyFill="1" applyBorder="1" applyAlignment="1" applyProtection="1">
      <alignment vertical="center" wrapText="1"/>
      <protection locked="0"/>
    </xf>
    <xf numFmtId="0" fontId="16" fillId="7" borderId="83" xfId="2" applyFont="1" applyFill="1" applyBorder="1" applyAlignment="1" applyProtection="1">
      <alignment vertical="center" wrapText="1"/>
      <protection locked="0"/>
    </xf>
    <xf numFmtId="0" fontId="9" fillId="5" borderId="129" xfId="0" applyFont="1" applyFill="1" applyBorder="1" applyAlignment="1" applyProtection="1">
      <alignment vertical="center" wrapText="1"/>
      <protection locked="0"/>
    </xf>
    <xf numFmtId="0" fontId="9" fillId="5" borderId="0" xfId="0" applyFont="1" applyFill="1" applyAlignment="1" applyProtection="1">
      <alignment vertical="center" wrapText="1"/>
      <protection locked="0"/>
    </xf>
    <xf numFmtId="0" fontId="21" fillId="5" borderId="0" xfId="0" applyFont="1" applyFill="1" applyProtection="1">
      <alignment vertical="center"/>
      <protection locked="0"/>
    </xf>
    <xf numFmtId="0" fontId="30" fillId="0" borderId="0" xfId="0" applyFont="1" applyProtection="1">
      <alignment vertical="center"/>
      <protection locked="0"/>
    </xf>
    <xf numFmtId="22" fontId="17" fillId="0" borderId="0" xfId="0" applyNumberFormat="1" applyFont="1" applyAlignment="1" applyProtection="1">
      <alignment horizontal="left" vertical="center"/>
      <protection locked="0"/>
    </xf>
    <xf numFmtId="0" fontId="22" fillId="5" borderId="0" xfId="0" applyFont="1" applyFill="1" applyProtection="1">
      <alignment vertical="center"/>
      <protection locked="0"/>
    </xf>
    <xf numFmtId="0" fontId="14" fillId="5" borderId="0" xfId="0" applyFont="1" applyFill="1" applyProtection="1">
      <alignment vertical="center"/>
      <protection locked="0"/>
    </xf>
    <xf numFmtId="0" fontId="14" fillId="8" borderId="0" xfId="0" applyFont="1" applyFill="1" applyProtection="1">
      <alignment vertical="center"/>
      <protection locked="0"/>
    </xf>
    <xf numFmtId="0" fontId="9" fillId="8" borderId="0" xfId="0" applyFont="1" applyFill="1" applyAlignment="1" applyProtection="1">
      <alignment vertical="center" wrapText="1"/>
      <protection locked="0"/>
    </xf>
    <xf numFmtId="0" fontId="17" fillId="5" borderId="0" xfId="0" applyFont="1" applyFill="1" applyAlignment="1" applyProtection="1">
      <alignment vertical="center" wrapText="1"/>
      <protection locked="0"/>
    </xf>
    <xf numFmtId="0" fontId="17" fillId="5" borderId="0" xfId="0" applyFont="1" applyFill="1" applyProtection="1">
      <alignment vertical="center"/>
      <protection locked="0"/>
    </xf>
    <xf numFmtId="176" fontId="9" fillId="3" borderId="91" xfId="0" applyNumberFormat="1" applyFont="1" applyFill="1" applyBorder="1" applyAlignment="1" applyProtection="1">
      <alignment horizontal="center" vertical="center" wrapText="1"/>
      <protection locked="0"/>
    </xf>
    <xf numFmtId="0" fontId="25" fillId="0" borderId="0" xfId="0" applyFont="1" applyProtection="1">
      <alignment vertical="center"/>
      <protection locked="0"/>
    </xf>
    <xf numFmtId="0" fontId="26" fillId="0" borderId="0" xfId="0" applyFont="1" applyProtection="1">
      <alignment vertical="center"/>
      <protection locked="0"/>
    </xf>
    <xf numFmtId="0" fontId="23" fillId="0" borderId="0" xfId="0" applyFont="1" applyProtection="1">
      <alignment vertical="center"/>
      <protection locked="0"/>
    </xf>
    <xf numFmtId="0" fontId="36" fillId="4" borderId="0" xfId="0" applyFont="1" applyFill="1" applyAlignment="1" applyProtection="1">
      <alignment vertical="center" wrapText="1"/>
      <protection locked="0"/>
    </xf>
    <xf numFmtId="22" fontId="36" fillId="4" borderId="0" xfId="0" applyNumberFormat="1" applyFont="1" applyFill="1" applyAlignment="1" applyProtection="1">
      <alignment horizontal="left" vertical="center"/>
      <protection locked="0"/>
    </xf>
    <xf numFmtId="0" fontId="24" fillId="0" borderId="0" xfId="0" applyFont="1" applyProtection="1">
      <alignment vertical="center"/>
      <protection locked="0"/>
    </xf>
    <xf numFmtId="0" fontId="24" fillId="0" borderId="2" xfId="0" applyFont="1" applyBorder="1" applyAlignment="1" applyProtection="1">
      <alignment horizontal="justify" vertical="center" wrapText="1"/>
      <protection locked="0"/>
    </xf>
    <xf numFmtId="0" fontId="24" fillId="0" borderId="2" xfId="0" applyFont="1" applyBorder="1" applyAlignment="1" applyProtection="1">
      <alignment horizontal="center" vertical="center" wrapText="1"/>
      <protection locked="0"/>
    </xf>
    <xf numFmtId="0" fontId="24" fillId="0" borderId="2" xfId="0" applyFont="1" applyBorder="1" applyProtection="1">
      <alignment vertical="center"/>
      <protection locked="0"/>
    </xf>
    <xf numFmtId="0" fontId="24" fillId="0" borderId="46" xfId="0" applyFont="1" applyBorder="1" applyAlignment="1" applyProtection="1">
      <alignment horizontal="center" vertical="center" wrapText="1"/>
      <protection locked="0"/>
    </xf>
    <xf numFmtId="0" fontId="24" fillId="0" borderId="0" xfId="0" applyFont="1" applyAlignment="1" applyProtection="1">
      <alignment horizontal="justify" vertical="center" wrapText="1"/>
      <protection locked="0"/>
    </xf>
    <xf numFmtId="0" fontId="27" fillId="0" borderId="2" xfId="0" applyFont="1" applyBorder="1" applyAlignment="1" applyProtection="1">
      <alignment vertical="center" wrapText="1"/>
      <protection locked="0"/>
    </xf>
    <xf numFmtId="38" fontId="24" fillId="0" borderId="2" xfId="1" applyFont="1" applyBorder="1" applyAlignment="1" applyProtection="1">
      <alignment vertical="center"/>
      <protection locked="0"/>
    </xf>
    <xf numFmtId="0" fontId="24" fillId="0" borderId="46" xfId="0" applyFont="1" applyBorder="1" applyAlignment="1" applyProtection="1">
      <alignment vertical="center" wrapText="1"/>
      <protection locked="0"/>
    </xf>
    <xf numFmtId="0" fontId="24" fillId="0" borderId="17" xfId="0" applyFont="1" applyBorder="1" applyAlignment="1" applyProtection="1">
      <alignment horizontal="justify" vertical="center" wrapText="1"/>
      <protection locked="0"/>
    </xf>
    <xf numFmtId="0" fontId="24" fillId="0" borderId="2" xfId="0" applyFont="1" applyBorder="1" applyAlignment="1" applyProtection="1">
      <alignment vertical="center" wrapText="1"/>
      <protection locked="0"/>
    </xf>
    <xf numFmtId="0" fontId="27" fillId="0" borderId="2" xfId="0" applyFont="1" applyBorder="1" applyAlignment="1" applyProtection="1">
      <alignment horizontal="left" vertical="center" wrapText="1"/>
      <protection locked="0"/>
    </xf>
    <xf numFmtId="0" fontId="24" fillId="0" borderId="0" xfId="0" applyFont="1" applyAlignment="1" applyProtection="1">
      <alignment horizontal="left" vertical="center"/>
      <protection locked="0"/>
    </xf>
    <xf numFmtId="0" fontId="24" fillId="0" borderId="0" xfId="0" applyFont="1">
      <alignment vertical="center"/>
    </xf>
    <xf numFmtId="0" fontId="9" fillId="7" borderId="18" xfId="0" applyFont="1" applyFill="1" applyBorder="1" applyAlignment="1" applyProtection="1">
      <alignment horizontal="left" vertical="center" shrinkToFit="1"/>
      <protection locked="0"/>
    </xf>
    <xf numFmtId="0" fontId="9" fillId="7" borderId="20" xfId="0" applyFont="1" applyFill="1" applyBorder="1" applyAlignment="1" applyProtection="1">
      <alignment horizontal="left" vertical="center" shrinkToFit="1"/>
      <protection locked="0"/>
    </xf>
    <xf numFmtId="0" fontId="9" fillId="7" borderId="19" xfId="0" applyFont="1" applyFill="1" applyBorder="1" applyAlignment="1" applyProtection="1">
      <alignment horizontal="left" vertical="center" shrinkToFit="1"/>
      <protection locked="0"/>
    </xf>
    <xf numFmtId="0" fontId="10" fillId="0" borderId="34" xfId="2" applyFont="1" applyFill="1" applyBorder="1" applyAlignment="1" applyProtection="1">
      <alignment horizontal="center" vertical="center" shrinkToFit="1"/>
      <protection locked="0"/>
    </xf>
    <xf numFmtId="0" fontId="10" fillId="0" borderId="32" xfId="2" applyFont="1" applyFill="1" applyBorder="1" applyAlignment="1" applyProtection="1">
      <alignment horizontal="center" vertical="center" shrinkToFit="1"/>
      <protection locked="0"/>
    </xf>
    <xf numFmtId="0" fontId="10" fillId="0" borderId="85" xfId="2" applyFont="1" applyFill="1" applyBorder="1" applyAlignment="1" applyProtection="1">
      <alignment horizontal="center" vertical="center" shrinkToFit="1"/>
      <protection locked="0"/>
    </xf>
    <xf numFmtId="0" fontId="9" fillId="7" borderId="18" xfId="0" applyFont="1" applyFill="1" applyBorder="1" applyAlignment="1" applyProtection="1">
      <alignment horizontal="center" vertical="center" shrinkToFit="1"/>
      <protection locked="0"/>
    </xf>
    <xf numFmtId="0" fontId="9" fillId="7" borderId="19" xfId="0" applyFont="1" applyFill="1" applyBorder="1" applyAlignment="1" applyProtection="1">
      <alignment horizontal="center" vertical="center" shrinkToFit="1"/>
      <protection locked="0"/>
    </xf>
    <xf numFmtId="0" fontId="14" fillId="0" borderId="12" xfId="0" applyFont="1" applyBorder="1" applyAlignment="1" applyProtection="1">
      <alignment horizontal="center" vertical="center" shrinkToFit="1"/>
      <protection locked="0"/>
    </xf>
    <xf numFmtId="0" fontId="14" fillId="0" borderId="13" xfId="0" applyFont="1" applyBorder="1" applyAlignment="1" applyProtection="1">
      <alignment horizontal="center" vertical="center" shrinkToFit="1"/>
      <protection locked="0"/>
    </xf>
    <xf numFmtId="0" fontId="9" fillId="3" borderId="12" xfId="0" applyFont="1" applyFill="1" applyBorder="1" applyAlignment="1" applyProtection="1">
      <alignment horizontal="left" vertical="center" shrinkToFit="1"/>
      <protection locked="0"/>
    </xf>
    <xf numFmtId="0" fontId="9" fillId="3" borderId="14" xfId="0" applyFont="1" applyFill="1" applyBorder="1" applyAlignment="1" applyProtection="1">
      <alignment horizontal="left" vertical="center" shrinkToFit="1"/>
      <protection locked="0"/>
    </xf>
    <xf numFmtId="0" fontId="9" fillId="3" borderId="13" xfId="0" applyFont="1" applyFill="1" applyBorder="1" applyAlignment="1" applyProtection="1">
      <alignment horizontal="left" vertical="center" shrinkToFit="1"/>
      <protection locked="0"/>
    </xf>
    <xf numFmtId="0" fontId="9" fillId="3" borderId="15" xfId="0" applyFont="1" applyFill="1" applyBorder="1" applyAlignment="1" applyProtection="1">
      <alignment horizontal="left" vertical="center" shrinkToFit="1"/>
      <protection locked="0"/>
    </xf>
    <xf numFmtId="0" fontId="9" fillId="3" borderId="17" xfId="0" applyFont="1" applyFill="1" applyBorder="1" applyAlignment="1" applyProtection="1">
      <alignment horizontal="left" vertical="center" shrinkToFit="1"/>
      <protection locked="0"/>
    </xf>
    <xf numFmtId="0" fontId="9" fillId="7" borderId="21" xfId="0" applyFont="1" applyFill="1" applyBorder="1" applyAlignment="1" applyProtection="1">
      <alignment horizontal="left" vertical="center" shrinkToFit="1"/>
      <protection locked="0"/>
    </xf>
    <xf numFmtId="0" fontId="9" fillId="7" borderId="23" xfId="0" applyFont="1" applyFill="1" applyBorder="1" applyAlignment="1" applyProtection="1">
      <alignment horizontal="left" vertical="center" shrinkToFit="1"/>
      <protection locked="0"/>
    </xf>
    <xf numFmtId="0" fontId="9" fillId="7" borderId="22" xfId="0" applyFont="1" applyFill="1" applyBorder="1" applyAlignment="1" applyProtection="1">
      <alignment horizontal="left" vertical="center" shrinkToFit="1"/>
      <protection locked="0"/>
    </xf>
    <xf numFmtId="0" fontId="9" fillId="7" borderId="60" xfId="0" applyFont="1" applyFill="1" applyBorder="1" applyAlignment="1" applyProtection="1">
      <alignment horizontal="left" vertical="center" wrapText="1"/>
      <protection locked="0"/>
    </xf>
    <xf numFmtId="0" fontId="9" fillId="7" borderId="43" xfId="0" applyFont="1" applyFill="1" applyBorder="1" applyAlignment="1" applyProtection="1">
      <alignment horizontal="left" vertical="center" wrapText="1"/>
      <protection locked="0"/>
    </xf>
    <xf numFmtId="0" fontId="9" fillId="7" borderId="60" xfId="0" applyFont="1" applyFill="1" applyBorder="1" applyAlignment="1" applyProtection="1">
      <alignment horizontal="left" vertical="center" shrinkToFit="1"/>
      <protection locked="0"/>
    </xf>
    <xf numFmtId="0" fontId="9" fillId="7" borderId="43" xfId="0" applyFont="1" applyFill="1" applyBorder="1" applyAlignment="1" applyProtection="1">
      <alignment horizontal="left" vertical="center" shrinkToFit="1"/>
      <protection locked="0"/>
    </xf>
    <xf numFmtId="0" fontId="9" fillId="7" borderId="1" xfId="0" applyFont="1" applyFill="1" applyBorder="1" applyAlignment="1" applyProtection="1">
      <alignment horizontal="left" vertical="center" shrinkToFit="1"/>
      <protection locked="0"/>
    </xf>
    <xf numFmtId="0" fontId="10" fillId="0" borderId="97" xfId="2" applyFont="1" applyFill="1" applyBorder="1" applyAlignment="1" applyProtection="1">
      <alignment horizontal="center" vertical="center" wrapText="1"/>
      <protection locked="0"/>
    </xf>
    <xf numFmtId="0" fontId="10" fillId="0" borderId="58" xfId="2" applyFont="1" applyFill="1" applyBorder="1" applyAlignment="1" applyProtection="1">
      <alignment horizontal="center" vertical="center" wrapText="1"/>
      <protection locked="0"/>
    </xf>
    <xf numFmtId="0" fontId="10" fillId="0" borderId="93" xfId="2" applyFont="1" applyFill="1" applyBorder="1" applyAlignment="1" applyProtection="1">
      <alignment horizontal="center" vertical="center" wrapText="1"/>
      <protection locked="0"/>
    </xf>
    <xf numFmtId="0" fontId="9" fillId="2" borderId="27" xfId="0" applyFont="1" applyFill="1" applyBorder="1" applyAlignment="1" applyProtection="1">
      <alignment horizontal="center" vertical="center" shrinkToFit="1"/>
      <protection locked="0"/>
    </xf>
    <xf numFmtId="0" fontId="9" fillId="2" borderId="28" xfId="0" applyFont="1" applyFill="1" applyBorder="1" applyAlignment="1" applyProtection="1">
      <alignment horizontal="center" vertical="center" shrinkToFit="1"/>
      <protection locked="0"/>
    </xf>
    <xf numFmtId="0" fontId="9" fillId="2" borderId="29" xfId="0" applyFont="1" applyFill="1" applyBorder="1" applyAlignment="1" applyProtection="1">
      <alignment horizontal="center" vertical="center" shrinkToFit="1"/>
      <protection locked="0"/>
    </xf>
    <xf numFmtId="0" fontId="9" fillId="7" borderId="127" xfId="0" applyFont="1" applyFill="1" applyBorder="1" applyAlignment="1" applyProtection="1">
      <alignment horizontal="left" vertical="center" shrinkToFit="1"/>
      <protection locked="0"/>
    </xf>
    <xf numFmtId="0" fontId="9" fillId="3" borderId="16" xfId="0" applyFont="1" applyFill="1" applyBorder="1" applyAlignment="1" applyProtection="1">
      <alignment horizontal="left" vertical="center" shrinkToFit="1"/>
      <protection locked="0"/>
    </xf>
    <xf numFmtId="0" fontId="9" fillId="3" borderId="126" xfId="0" applyFont="1" applyFill="1" applyBorder="1" applyAlignment="1" applyProtection="1">
      <alignment horizontal="left" vertical="center" shrinkToFit="1"/>
      <protection locked="0"/>
    </xf>
    <xf numFmtId="0" fontId="9" fillId="0" borderId="97" xfId="0" applyFont="1" applyBorder="1" applyAlignment="1" applyProtection="1">
      <alignment horizontal="center" vertical="center" wrapText="1"/>
      <protection locked="0"/>
    </xf>
    <xf numFmtId="0" fontId="9" fillId="0" borderId="58" xfId="0" applyFont="1" applyBorder="1" applyAlignment="1" applyProtection="1">
      <alignment horizontal="center" vertical="center" wrapText="1"/>
      <protection locked="0"/>
    </xf>
    <xf numFmtId="0" fontId="9" fillId="0" borderId="101" xfId="0" applyFont="1" applyBorder="1" applyAlignment="1" applyProtection="1">
      <alignment horizontal="center" vertical="center" wrapText="1"/>
      <protection locked="0"/>
    </xf>
    <xf numFmtId="38" fontId="9" fillId="3" borderId="57" xfId="1" applyFont="1" applyFill="1" applyBorder="1" applyAlignment="1" applyProtection="1">
      <alignment vertical="center" shrinkToFit="1"/>
    </xf>
    <xf numFmtId="38" fontId="9" fillId="3" borderId="58" xfId="1" applyFont="1" applyFill="1" applyBorder="1" applyAlignment="1" applyProtection="1">
      <alignment vertical="center" shrinkToFit="1"/>
    </xf>
    <xf numFmtId="0" fontId="9" fillId="0" borderId="6" xfId="0" applyFont="1" applyBorder="1" applyAlignment="1" applyProtection="1">
      <alignment horizontal="left" vertical="center" wrapText="1"/>
      <protection locked="0"/>
    </xf>
    <xf numFmtId="0" fontId="9" fillId="0" borderId="83" xfId="0" applyFont="1" applyBorder="1" applyAlignment="1" applyProtection="1">
      <alignment horizontal="left" vertical="center" wrapText="1"/>
      <protection locked="0"/>
    </xf>
    <xf numFmtId="0" fontId="9" fillId="0" borderId="0" xfId="0" applyFont="1" applyAlignment="1" applyProtection="1">
      <alignment vertical="center" wrapText="1"/>
      <protection locked="0"/>
    </xf>
    <xf numFmtId="0" fontId="8" fillId="0" borderId="0" xfId="0" applyFont="1" applyAlignment="1" applyProtection="1">
      <alignment vertical="center" wrapText="1"/>
      <protection locked="0"/>
    </xf>
    <xf numFmtId="0" fontId="8" fillId="0" borderId="89" xfId="0" applyFont="1" applyBorder="1" applyAlignment="1" applyProtection="1">
      <alignment vertical="center" wrapText="1"/>
      <protection locked="0"/>
    </xf>
    <xf numFmtId="0" fontId="9" fillId="2" borderId="82"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0" fontId="9" fillId="2" borderId="92" xfId="0" applyFont="1" applyFill="1" applyBorder="1" applyAlignment="1" applyProtection="1">
      <alignment horizontal="left" vertical="center" wrapText="1"/>
      <protection locked="0"/>
    </xf>
    <xf numFmtId="0" fontId="9" fillId="2" borderId="0" xfId="0" applyFont="1" applyFill="1" applyAlignment="1" applyProtection="1">
      <alignment horizontal="left" vertical="center" wrapText="1"/>
      <protection locked="0"/>
    </xf>
    <xf numFmtId="0" fontId="9" fillId="2" borderId="8" xfId="0" applyFont="1" applyFill="1" applyBorder="1" applyAlignment="1" applyProtection="1">
      <alignment horizontal="left" vertical="center" wrapText="1"/>
      <protection locked="0"/>
    </xf>
    <xf numFmtId="0" fontId="9" fillId="2" borderId="84" xfId="0" applyFont="1" applyFill="1" applyBorder="1" applyAlignment="1" applyProtection="1">
      <alignment horizontal="left" vertical="center" wrapText="1"/>
      <protection locked="0"/>
    </xf>
    <xf numFmtId="0" fontId="9" fillId="2" borderId="32" xfId="0" applyFont="1" applyFill="1" applyBorder="1" applyAlignment="1" applyProtection="1">
      <alignment horizontal="left" vertical="center" wrapText="1"/>
      <protection locked="0"/>
    </xf>
    <xf numFmtId="0" fontId="9" fillId="2" borderId="33" xfId="0" applyFont="1" applyFill="1" applyBorder="1" applyAlignment="1" applyProtection="1">
      <alignment horizontal="left" vertical="center" wrapText="1"/>
      <protection locked="0"/>
    </xf>
    <xf numFmtId="0" fontId="10" fillId="0" borderId="24" xfId="2" applyFont="1" applyFill="1" applyBorder="1" applyAlignment="1" applyProtection="1">
      <alignment horizontal="center" vertical="center" shrinkToFit="1"/>
      <protection locked="0"/>
    </xf>
    <xf numFmtId="0" fontId="10" fillId="0" borderId="0" xfId="2" applyFont="1" applyFill="1" applyBorder="1" applyAlignment="1" applyProtection="1">
      <alignment horizontal="center" vertical="center" shrinkToFit="1"/>
      <protection locked="0"/>
    </xf>
    <xf numFmtId="0" fontId="10" fillId="0" borderId="89" xfId="2" applyFont="1" applyFill="1" applyBorder="1" applyAlignment="1" applyProtection="1">
      <alignment horizontal="center" vertical="center" shrinkToFit="1"/>
      <protection locked="0"/>
    </xf>
    <xf numFmtId="0" fontId="9" fillId="7" borderId="21" xfId="0" applyFont="1" applyFill="1" applyBorder="1" applyAlignment="1" applyProtection="1">
      <alignment horizontal="center" vertical="center" shrinkToFit="1"/>
      <protection locked="0"/>
    </xf>
    <xf numFmtId="0" fontId="9" fillId="7" borderId="22" xfId="0" applyFont="1" applyFill="1" applyBorder="1" applyAlignment="1" applyProtection="1">
      <alignment horizontal="center" vertical="center" shrinkToFit="1"/>
      <protection locked="0"/>
    </xf>
    <xf numFmtId="0" fontId="9" fillId="7" borderId="128" xfId="0" applyFont="1" applyFill="1" applyBorder="1" applyAlignment="1" applyProtection="1">
      <alignment horizontal="left" vertical="center" shrinkToFit="1"/>
      <protection locked="0"/>
    </xf>
    <xf numFmtId="38" fontId="9" fillId="3" borderId="134" xfId="1" applyFont="1" applyFill="1" applyBorder="1" applyAlignment="1" applyProtection="1">
      <alignment vertical="center" shrinkToFit="1"/>
      <protection locked="0"/>
    </xf>
    <xf numFmtId="38" fontId="9" fillId="3" borderId="132" xfId="1" applyFont="1" applyFill="1" applyBorder="1" applyAlignment="1" applyProtection="1">
      <alignment vertical="center" shrinkToFit="1"/>
      <protection locked="0"/>
    </xf>
    <xf numFmtId="38" fontId="9" fillId="3" borderId="37" xfId="1" applyFont="1" applyFill="1" applyBorder="1" applyAlignment="1" applyProtection="1">
      <alignment vertical="center" shrinkToFit="1"/>
      <protection locked="0"/>
    </xf>
    <xf numFmtId="38" fontId="9" fillId="3" borderId="36" xfId="1" applyFont="1" applyFill="1" applyBorder="1" applyAlignment="1" applyProtection="1">
      <alignment vertical="center" shrinkToFit="1"/>
      <protection locked="0"/>
    </xf>
    <xf numFmtId="38" fontId="9" fillId="3" borderId="35" xfId="1" applyFont="1" applyFill="1" applyBorder="1" applyAlignment="1" applyProtection="1">
      <alignment vertical="center" shrinkToFit="1"/>
      <protection locked="0"/>
    </xf>
    <xf numFmtId="38" fontId="9" fillId="3" borderId="20" xfId="1" applyFont="1" applyFill="1" applyBorder="1" applyAlignment="1" applyProtection="1">
      <alignment vertical="center" shrinkToFit="1"/>
      <protection locked="0"/>
    </xf>
    <xf numFmtId="38" fontId="9" fillId="3" borderId="35" xfId="1" applyFont="1" applyFill="1" applyBorder="1" applyAlignment="1" applyProtection="1">
      <alignment vertical="center" shrinkToFit="1"/>
    </xf>
    <xf numFmtId="38" fontId="9" fillId="3" borderId="20" xfId="1" applyFont="1" applyFill="1" applyBorder="1" applyAlignment="1" applyProtection="1">
      <alignment vertical="center" shrinkToFit="1"/>
    </xf>
    <xf numFmtId="0" fontId="10" fillId="0" borderId="0" xfId="2" applyFont="1" applyBorder="1" applyAlignment="1" applyProtection="1">
      <alignment horizontal="left" vertical="center" shrinkToFit="1"/>
      <protection locked="0"/>
    </xf>
    <xf numFmtId="0" fontId="10" fillId="0" borderId="89" xfId="2" applyFont="1" applyBorder="1" applyAlignment="1" applyProtection="1">
      <alignment horizontal="left" vertical="center" shrinkToFit="1"/>
      <protection locked="0"/>
    </xf>
    <xf numFmtId="0" fontId="9" fillId="0" borderId="131" xfId="0" applyFont="1" applyBorder="1" applyAlignment="1" applyProtection="1">
      <alignment horizontal="left" vertical="center" wrapText="1"/>
      <protection locked="0"/>
    </xf>
    <xf numFmtId="0" fontId="9" fillId="0" borderId="132" xfId="0" applyFont="1" applyBorder="1" applyAlignment="1" applyProtection="1">
      <alignment horizontal="left" vertical="center" wrapText="1"/>
      <protection locked="0"/>
    </xf>
    <xf numFmtId="0" fontId="9" fillId="0" borderId="133"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06"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0" fontId="9" fillId="0" borderId="107" xfId="0" applyFont="1" applyBorder="1" applyAlignment="1" applyProtection="1">
      <alignment horizontal="left" vertical="center" wrapText="1"/>
      <protection locked="0"/>
    </xf>
    <xf numFmtId="0" fontId="9" fillId="0" borderId="0" xfId="0" applyFont="1" applyAlignment="1" applyProtection="1">
      <alignment horizontal="left" vertical="center" wrapText="1" shrinkToFit="1"/>
      <protection locked="0"/>
    </xf>
    <xf numFmtId="0" fontId="9" fillId="0" borderId="89" xfId="0" applyFont="1" applyBorder="1" applyAlignment="1" applyProtection="1">
      <alignment horizontal="left" vertical="center" wrapText="1" shrinkToFit="1"/>
      <protection locked="0"/>
    </xf>
    <xf numFmtId="0" fontId="9" fillId="2" borderId="90" xfId="0" applyFont="1" applyFill="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176" fontId="9" fillId="3" borderId="4" xfId="0" applyNumberFormat="1" applyFont="1" applyFill="1" applyBorder="1" applyAlignment="1" applyProtection="1">
      <alignment horizontal="center" vertical="center" shrinkToFit="1"/>
      <protection locked="0"/>
    </xf>
    <xf numFmtId="176" fontId="9" fillId="3" borderId="3" xfId="0" applyNumberFormat="1" applyFont="1" applyFill="1" applyBorder="1" applyAlignment="1" applyProtection="1">
      <alignment horizontal="center" vertical="center" shrinkToFit="1"/>
      <protection locked="0"/>
    </xf>
    <xf numFmtId="0" fontId="19" fillId="0" borderId="0" xfId="0" applyFont="1"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9" fillId="2" borderId="3" xfId="0" applyFont="1" applyFill="1" applyBorder="1" applyAlignment="1" applyProtection="1">
      <alignment horizontal="left" vertical="center"/>
      <protection locked="0"/>
    </xf>
    <xf numFmtId="0" fontId="9" fillId="3" borderId="4" xfId="0" applyFont="1" applyFill="1" applyBorder="1" applyAlignment="1" applyProtection="1">
      <alignment horizontal="left" vertical="center" wrapText="1"/>
      <protection locked="0"/>
    </xf>
    <xf numFmtId="0" fontId="9" fillId="3" borderId="3" xfId="0" applyFont="1" applyFill="1" applyBorder="1" applyAlignment="1" applyProtection="1">
      <alignment horizontal="left" vertical="center" wrapText="1"/>
      <protection locked="0"/>
    </xf>
    <xf numFmtId="0" fontId="9" fillId="3" borderId="86" xfId="0" applyFont="1" applyFill="1" applyBorder="1" applyAlignment="1" applyProtection="1">
      <alignment horizontal="left" vertical="center" wrapText="1"/>
      <protection locked="0"/>
    </xf>
    <xf numFmtId="14" fontId="9" fillId="3" borderId="4" xfId="0" applyNumberFormat="1" applyFont="1" applyFill="1" applyBorder="1" applyAlignment="1" applyProtection="1">
      <alignment horizontal="left" vertical="center" wrapText="1"/>
      <protection locked="0"/>
    </xf>
    <xf numFmtId="14" fontId="9" fillId="3" borderId="3" xfId="0" applyNumberFormat="1" applyFont="1" applyFill="1" applyBorder="1" applyAlignment="1" applyProtection="1">
      <alignment horizontal="left" vertical="center" wrapText="1"/>
      <protection locked="0"/>
    </xf>
    <xf numFmtId="14" fontId="9" fillId="3" borderId="86" xfId="0" applyNumberFormat="1" applyFont="1" applyFill="1" applyBorder="1" applyAlignment="1" applyProtection="1">
      <alignment horizontal="left" vertical="center" wrapText="1"/>
      <protection locked="0"/>
    </xf>
    <xf numFmtId="0" fontId="9" fillId="3" borderId="4" xfId="0" applyFont="1" applyFill="1" applyBorder="1" applyAlignment="1" applyProtection="1">
      <alignment horizontal="center" vertical="center" wrapText="1"/>
      <protection locked="0"/>
    </xf>
    <xf numFmtId="0" fontId="9" fillId="3" borderId="65" xfId="0" applyFont="1" applyFill="1" applyBorder="1" applyAlignment="1" applyProtection="1">
      <alignment horizontal="center" vertical="center" wrapText="1"/>
      <protection locked="0"/>
    </xf>
    <xf numFmtId="0" fontId="9" fillId="0" borderId="144" xfId="0" applyFont="1" applyBorder="1" applyAlignment="1" applyProtection="1">
      <alignment horizontal="center" vertical="center"/>
      <protection locked="0"/>
    </xf>
    <xf numFmtId="0" fontId="9" fillId="0" borderId="135" xfId="0" applyFont="1" applyBorder="1" applyAlignment="1" applyProtection="1">
      <alignment horizontal="center" vertical="center"/>
      <protection locked="0"/>
    </xf>
    <xf numFmtId="0" fontId="9" fillId="0" borderId="136" xfId="0" applyFont="1" applyBorder="1" applyAlignment="1" applyProtection="1">
      <alignment horizontal="center" vertical="center"/>
      <protection locked="0"/>
    </xf>
    <xf numFmtId="0" fontId="9" fillId="0" borderId="0" xfId="0" applyFont="1" applyAlignment="1" applyProtection="1">
      <alignment horizontal="right" vertical="center" wrapText="1"/>
      <protection locked="0"/>
    </xf>
    <xf numFmtId="58" fontId="9" fillId="2" borderId="131" xfId="0" applyNumberFormat="1" applyFont="1" applyFill="1" applyBorder="1" applyAlignment="1" applyProtection="1">
      <alignment horizontal="right" vertical="center" shrinkToFit="1"/>
      <protection locked="0"/>
    </xf>
    <xf numFmtId="58" fontId="9" fillId="2" borderId="132" xfId="0" applyNumberFormat="1" applyFont="1" applyFill="1" applyBorder="1" applyAlignment="1" applyProtection="1">
      <alignment horizontal="right" vertical="center" shrinkToFit="1"/>
      <protection locked="0"/>
    </xf>
    <xf numFmtId="0" fontId="9" fillId="3" borderId="134" xfId="0" applyFont="1" applyFill="1" applyBorder="1" applyAlignment="1" applyProtection="1">
      <alignment horizontal="left" vertical="center" indent="1" shrinkToFit="1"/>
      <protection locked="0"/>
    </xf>
    <xf numFmtId="0" fontId="9" fillId="3" borderId="132" xfId="0" applyFont="1" applyFill="1" applyBorder="1" applyAlignment="1" applyProtection="1">
      <alignment horizontal="left" vertical="center" indent="1" shrinkToFit="1"/>
      <protection locked="0"/>
    </xf>
    <xf numFmtId="0" fontId="9" fillId="3" borderId="137" xfId="0" applyFont="1" applyFill="1" applyBorder="1" applyAlignment="1" applyProtection="1">
      <alignment horizontal="left" vertical="center" indent="1" shrinkToFit="1"/>
      <protection locked="0"/>
    </xf>
    <xf numFmtId="58" fontId="9" fillId="2" borderId="138" xfId="0" applyNumberFormat="1" applyFont="1" applyFill="1" applyBorder="1" applyAlignment="1" applyProtection="1">
      <alignment horizontal="right" vertical="center" shrinkToFit="1"/>
      <protection locked="0"/>
    </xf>
    <xf numFmtId="58" fontId="9" fillId="2" borderId="139" xfId="0" applyNumberFormat="1" applyFont="1" applyFill="1" applyBorder="1" applyAlignment="1" applyProtection="1">
      <alignment horizontal="right" vertical="center" shrinkToFit="1"/>
      <protection locked="0"/>
    </xf>
    <xf numFmtId="0" fontId="9" fillId="3" borderId="140" xfId="0" applyFont="1" applyFill="1" applyBorder="1" applyAlignment="1" applyProtection="1">
      <alignment horizontal="left" vertical="center" indent="1" shrinkToFit="1"/>
      <protection locked="0"/>
    </xf>
    <xf numFmtId="0" fontId="9" fillId="3" borderId="139" xfId="0" applyFont="1" applyFill="1" applyBorder="1" applyAlignment="1" applyProtection="1">
      <alignment horizontal="left" vertical="center" indent="1" shrinkToFit="1"/>
      <protection locked="0"/>
    </xf>
    <xf numFmtId="0" fontId="9" fillId="3" borderId="141" xfId="0" applyFont="1" applyFill="1" applyBorder="1" applyAlignment="1" applyProtection="1">
      <alignment horizontal="left" vertical="center" indent="1" shrinkToFit="1"/>
      <protection locked="0"/>
    </xf>
    <xf numFmtId="0" fontId="9" fillId="2" borderId="9" xfId="0" applyFont="1" applyFill="1" applyBorder="1" applyAlignment="1" applyProtection="1">
      <alignment horizontal="center" vertical="center" shrinkToFit="1"/>
      <protection locked="0"/>
    </xf>
    <xf numFmtId="0" fontId="9" fillId="2" borderId="10" xfId="0" applyFont="1" applyFill="1" applyBorder="1" applyAlignment="1" applyProtection="1">
      <alignment horizontal="center" vertical="center" shrinkToFit="1"/>
      <protection locked="0"/>
    </xf>
    <xf numFmtId="0" fontId="9" fillId="2" borderId="11" xfId="0" applyFont="1" applyFill="1" applyBorder="1" applyAlignment="1" applyProtection="1">
      <alignment horizontal="center" vertical="center" shrinkToFit="1"/>
      <protection locked="0"/>
    </xf>
    <xf numFmtId="0" fontId="9" fillId="2" borderId="108" xfId="0" applyFont="1" applyFill="1" applyBorder="1" applyAlignment="1" applyProtection="1">
      <alignment horizontal="center" vertical="center" shrinkToFit="1"/>
      <protection locked="0"/>
    </xf>
    <xf numFmtId="0" fontId="9" fillId="2" borderId="64" xfId="0" applyFont="1" applyFill="1" applyBorder="1" applyAlignment="1" applyProtection="1">
      <alignment vertical="center" wrapText="1"/>
      <protection locked="0"/>
    </xf>
    <xf numFmtId="0" fontId="9" fillId="2" borderId="9" xfId="0" applyFont="1" applyFill="1" applyBorder="1" applyAlignment="1" applyProtection="1">
      <alignment vertical="center" wrapText="1"/>
      <protection locked="0"/>
    </xf>
    <xf numFmtId="0" fontId="9" fillId="2" borderId="38" xfId="0" applyFont="1" applyFill="1" applyBorder="1" applyAlignment="1" applyProtection="1">
      <alignment vertical="center" wrapText="1"/>
      <protection locked="0"/>
    </xf>
    <xf numFmtId="0" fontId="9" fillId="2" borderId="2" xfId="0" applyFont="1" applyFill="1" applyBorder="1" applyAlignment="1" applyProtection="1">
      <alignment vertical="center" wrapText="1"/>
      <protection locked="0"/>
    </xf>
    <xf numFmtId="0" fontId="9" fillId="2" borderId="45" xfId="0" applyFont="1" applyFill="1" applyBorder="1" applyAlignment="1" applyProtection="1">
      <alignment vertical="center" wrapText="1"/>
      <protection locked="0"/>
    </xf>
    <xf numFmtId="0" fontId="9" fillId="2" borderId="46" xfId="0" applyFont="1" applyFill="1" applyBorder="1" applyAlignment="1" applyProtection="1">
      <alignment vertical="center" wrapText="1"/>
      <protection locked="0"/>
    </xf>
    <xf numFmtId="0" fontId="9" fillId="2" borderId="119" xfId="0" applyFont="1" applyFill="1" applyBorder="1" applyAlignment="1" applyProtection="1">
      <alignment vertical="center" wrapText="1"/>
      <protection locked="0"/>
    </xf>
    <xf numFmtId="0" fontId="9" fillId="2" borderId="120" xfId="0" applyFont="1" applyFill="1" applyBorder="1" applyAlignment="1" applyProtection="1">
      <alignment vertical="center" wrapText="1"/>
      <protection locked="0"/>
    </xf>
    <xf numFmtId="0" fontId="9" fillId="3" borderId="120" xfId="0" applyFont="1" applyFill="1" applyBorder="1" applyAlignment="1" applyProtection="1">
      <alignment vertical="center" shrinkToFit="1"/>
      <protection locked="0"/>
    </xf>
    <xf numFmtId="0" fontId="9" fillId="3" borderId="121" xfId="0" applyFont="1" applyFill="1" applyBorder="1" applyAlignment="1" applyProtection="1">
      <alignment vertical="center" shrinkToFit="1"/>
      <protection locked="0"/>
    </xf>
    <xf numFmtId="0" fontId="9" fillId="3" borderId="120" xfId="0" applyFont="1" applyFill="1" applyBorder="1" applyAlignment="1" applyProtection="1">
      <alignment vertical="center" wrapText="1"/>
      <protection locked="0"/>
    </xf>
    <xf numFmtId="0" fontId="9" fillId="3" borderId="122" xfId="0" applyFont="1" applyFill="1" applyBorder="1" applyAlignment="1" applyProtection="1">
      <alignment vertical="center" wrapText="1"/>
      <protection locked="0"/>
    </xf>
    <xf numFmtId="0" fontId="9" fillId="2" borderId="39" xfId="0" applyFont="1" applyFill="1" applyBorder="1" applyAlignment="1" applyProtection="1">
      <alignment vertical="center" wrapText="1"/>
      <protection locked="0"/>
    </xf>
    <xf numFmtId="0" fontId="9" fillId="2" borderId="40" xfId="0" applyFont="1" applyFill="1" applyBorder="1" applyAlignment="1" applyProtection="1">
      <alignment vertical="center" wrapText="1"/>
      <protection locked="0"/>
    </xf>
    <xf numFmtId="0" fontId="9" fillId="3" borderId="40" xfId="0" applyFont="1" applyFill="1" applyBorder="1" applyAlignment="1" applyProtection="1">
      <alignment vertical="center" shrinkToFit="1"/>
      <protection locked="0"/>
    </xf>
    <xf numFmtId="0" fontId="9" fillId="3" borderId="41" xfId="0" applyFont="1" applyFill="1" applyBorder="1" applyAlignment="1" applyProtection="1">
      <alignment vertical="center" shrinkToFit="1"/>
      <protection locked="0"/>
    </xf>
    <xf numFmtId="0" fontId="9" fillId="3" borderId="42" xfId="0" applyFont="1" applyFill="1" applyBorder="1" applyAlignment="1" applyProtection="1">
      <alignment vertical="center" shrinkToFit="1"/>
      <protection locked="0"/>
    </xf>
    <xf numFmtId="0" fontId="9" fillId="3" borderId="43" xfId="0" applyFont="1" applyFill="1" applyBorder="1" applyAlignment="1" applyProtection="1">
      <alignment vertical="center" shrinkToFit="1"/>
      <protection locked="0"/>
    </xf>
    <xf numFmtId="0" fontId="9" fillId="3" borderId="44" xfId="0" applyFont="1" applyFill="1" applyBorder="1" applyAlignment="1" applyProtection="1">
      <alignment vertical="center" shrinkToFit="1"/>
      <protection locked="0"/>
    </xf>
    <xf numFmtId="0" fontId="9" fillId="2" borderId="47" xfId="0" applyFont="1" applyFill="1" applyBorder="1" applyAlignment="1" applyProtection="1">
      <alignment vertical="center" shrinkToFit="1"/>
      <protection locked="0"/>
    </xf>
    <xf numFmtId="0" fontId="9" fillId="2" borderId="48" xfId="0" applyFont="1" applyFill="1" applyBorder="1" applyAlignment="1" applyProtection="1">
      <alignment vertical="center" shrinkToFit="1"/>
      <protection locked="0"/>
    </xf>
    <xf numFmtId="0" fontId="9" fillId="2" borderId="26" xfId="0" applyFont="1" applyFill="1" applyBorder="1" applyAlignment="1" applyProtection="1">
      <alignment horizontal="center" vertical="center" shrinkToFit="1"/>
      <protection locked="0"/>
    </xf>
    <xf numFmtId="0" fontId="9" fillId="3" borderId="97" xfId="0" applyFont="1" applyFill="1" applyBorder="1" applyAlignment="1" applyProtection="1">
      <alignment horizontal="center" vertical="center" shrinkToFit="1"/>
      <protection locked="0"/>
    </xf>
    <xf numFmtId="0" fontId="9" fillId="3" borderId="58" xfId="0" applyFont="1" applyFill="1" applyBorder="1" applyAlignment="1" applyProtection="1">
      <alignment horizontal="center" vertical="center" shrinkToFit="1"/>
      <protection locked="0"/>
    </xf>
    <xf numFmtId="0" fontId="9" fillId="3" borderId="101" xfId="0" applyFont="1" applyFill="1" applyBorder="1" applyAlignment="1" applyProtection="1">
      <alignment horizontal="center" vertical="center" shrinkToFit="1"/>
      <protection locked="0"/>
    </xf>
    <xf numFmtId="0" fontId="9" fillId="3" borderId="57" xfId="0" applyFont="1" applyFill="1" applyBorder="1" applyAlignment="1" applyProtection="1">
      <alignment horizontal="center" vertical="center" shrinkToFit="1"/>
      <protection locked="0"/>
    </xf>
    <xf numFmtId="0" fontId="9" fillId="3" borderId="93" xfId="0" applyFont="1" applyFill="1" applyBorder="1" applyAlignment="1" applyProtection="1">
      <alignment horizontal="center" vertical="center" shrinkToFit="1"/>
      <protection locked="0"/>
    </xf>
    <xf numFmtId="0" fontId="9" fillId="7" borderId="60" xfId="0" applyFont="1" applyFill="1" applyBorder="1" applyAlignment="1" applyProtection="1">
      <alignment horizontal="center" vertical="center" wrapText="1"/>
      <protection locked="0"/>
    </xf>
    <xf numFmtId="0" fontId="9" fillId="7" borderId="99" xfId="0" applyFont="1" applyFill="1" applyBorder="1" applyAlignment="1" applyProtection="1">
      <alignment horizontal="center" vertical="center" wrapText="1"/>
      <protection locked="0"/>
    </xf>
    <xf numFmtId="0" fontId="9" fillId="0" borderId="7" xfId="0" applyFont="1" applyBorder="1" applyAlignment="1" applyProtection="1">
      <alignment horizontal="left" vertical="center" wrapText="1"/>
      <protection locked="0"/>
    </xf>
    <xf numFmtId="0" fontId="9" fillId="5" borderId="2" xfId="0" applyFont="1" applyFill="1" applyBorder="1" applyAlignment="1" applyProtection="1">
      <alignment horizontal="center" vertical="center" wrapText="1"/>
      <protection locked="0"/>
    </xf>
    <xf numFmtId="0" fontId="9" fillId="5" borderId="95"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left" vertical="center" wrapText="1"/>
      <protection locked="0"/>
    </xf>
    <xf numFmtId="0" fontId="9" fillId="5" borderId="60" xfId="0" applyFont="1" applyFill="1" applyBorder="1" applyAlignment="1" applyProtection="1">
      <alignment horizontal="left" vertical="center" wrapText="1"/>
      <protection locked="0"/>
    </xf>
    <xf numFmtId="0" fontId="9" fillId="5" borderId="1" xfId="0" applyFont="1" applyFill="1" applyBorder="1" applyAlignment="1" applyProtection="1">
      <alignment horizontal="left" vertical="center" wrapText="1"/>
      <protection locked="0"/>
    </xf>
    <xf numFmtId="0" fontId="8" fillId="5" borderId="97" xfId="0" applyFont="1" applyFill="1" applyBorder="1" applyAlignment="1" applyProtection="1">
      <alignment horizontal="left" vertical="center"/>
      <protection locked="0"/>
    </xf>
    <xf numFmtId="0" fontId="8" fillId="5" borderId="98" xfId="0" applyFont="1" applyFill="1" applyBorder="1" applyAlignment="1" applyProtection="1">
      <alignment horizontal="left" vertical="center"/>
      <protection locked="0"/>
    </xf>
    <xf numFmtId="0" fontId="9" fillId="5" borderId="43" xfId="0" applyFont="1" applyFill="1" applyBorder="1" applyAlignment="1" applyProtection="1">
      <alignment horizontal="left" vertical="center" wrapText="1"/>
      <protection locked="0"/>
    </xf>
    <xf numFmtId="0" fontId="8" fillId="5" borderId="58" xfId="0" applyFont="1" applyFill="1" applyBorder="1" applyAlignment="1" applyProtection="1">
      <alignment horizontal="left" vertical="center"/>
      <protection locked="0"/>
    </xf>
    <xf numFmtId="0" fontId="9" fillId="3" borderId="79" xfId="0" applyFont="1" applyFill="1" applyBorder="1" applyAlignment="1" applyProtection="1">
      <alignment vertical="center" shrinkToFit="1"/>
      <protection locked="0"/>
    </xf>
    <xf numFmtId="0" fontId="9" fillId="3" borderId="81" xfId="0" applyFont="1" applyFill="1" applyBorder="1" applyAlignment="1" applyProtection="1">
      <alignment vertical="center" shrinkToFit="1"/>
      <protection locked="0"/>
    </xf>
    <xf numFmtId="0" fontId="9" fillId="2" borderId="51" xfId="0" applyFont="1" applyFill="1" applyBorder="1" applyAlignment="1" applyProtection="1">
      <alignment vertical="center" wrapText="1"/>
      <protection locked="0"/>
    </xf>
    <xf numFmtId="0" fontId="9" fillId="2" borderId="26" xfId="0" applyFont="1" applyFill="1" applyBorder="1" applyAlignment="1" applyProtection="1">
      <alignment vertical="center" wrapText="1"/>
      <protection locked="0"/>
    </xf>
    <xf numFmtId="0" fontId="9" fillId="2" borderId="55" xfId="0" applyFont="1" applyFill="1" applyBorder="1" applyAlignment="1" applyProtection="1">
      <alignment vertical="center" wrapText="1"/>
      <protection locked="0"/>
    </xf>
    <xf numFmtId="0" fontId="9" fillId="2" borderId="56" xfId="0" applyFont="1" applyFill="1" applyBorder="1" applyAlignment="1" applyProtection="1">
      <alignment vertical="center" wrapText="1"/>
      <protection locked="0"/>
    </xf>
    <xf numFmtId="0" fontId="9" fillId="2" borderId="27" xfId="0" applyFont="1" applyFill="1" applyBorder="1" applyAlignment="1" applyProtection="1">
      <alignment horizontal="left" vertical="center" shrinkToFit="1"/>
      <protection locked="0"/>
    </xf>
    <xf numFmtId="0" fontId="9" fillId="2" borderId="28" xfId="0" applyFont="1" applyFill="1" applyBorder="1" applyAlignment="1" applyProtection="1">
      <alignment horizontal="left" vertical="center" shrinkToFit="1"/>
      <protection locked="0"/>
    </xf>
    <xf numFmtId="0" fontId="9" fillId="2" borderId="52" xfId="0" applyFont="1" applyFill="1" applyBorder="1" applyAlignment="1" applyProtection="1">
      <alignment horizontal="left" vertical="center" shrinkToFit="1"/>
      <protection locked="0"/>
    </xf>
    <xf numFmtId="0" fontId="9" fillId="3" borderId="53" xfId="0" applyFont="1" applyFill="1" applyBorder="1" applyAlignment="1" applyProtection="1">
      <alignment horizontal="center" vertical="center" shrinkToFit="1"/>
      <protection locked="0"/>
    </xf>
    <xf numFmtId="0" fontId="9" fillId="3" borderId="28" xfId="0" applyFont="1" applyFill="1" applyBorder="1" applyAlignment="1" applyProtection="1">
      <alignment horizontal="center" vertical="center" shrinkToFit="1"/>
      <protection locked="0"/>
    </xf>
    <xf numFmtId="0" fontId="9" fillId="3" borderId="30" xfId="0" applyFont="1" applyFill="1" applyBorder="1" applyAlignment="1" applyProtection="1">
      <alignment horizontal="center" vertical="center" shrinkToFit="1"/>
      <protection locked="0"/>
    </xf>
    <xf numFmtId="176" fontId="9" fillId="7" borderId="60" xfId="0" applyNumberFormat="1" applyFont="1" applyFill="1" applyBorder="1" applyAlignment="1" applyProtection="1">
      <alignment horizontal="center" vertical="center" wrapText="1"/>
      <protection locked="0"/>
    </xf>
    <xf numFmtId="176" fontId="9" fillId="7" borderId="43" xfId="0" applyNumberFormat="1" applyFont="1" applyFill="1" applyBorder="1" applyAlignment="1" applyProtection="1">
      <alignment horizontal="center" vertical="center" wrapText="1"/>
      <protection locked="0"/>
    </xf>
    <xf numFmtId="176" fontId="9" fillId="7" borderId="1" xfId="0" applyNumberFormat="1" applyFont="1" applyFill="1" applyBorder="1" applyAlignment="1" applyProtection="1">
      <alignment horizontal="center" vertical="center" wrapText="1"/>
      <protection locked="0"/>
    </xf>
    <xf numFmtId="0" fontId="9" fillId="3" borderId="40" xfId="0" applyFont="1" applyFill="1" applyBorder="1" applyAlignment="1" applyProtection="1">
      <alignment vertical="center" wrapText="1"/>
      <protection locked="0"/>
    </xf>
    <xf numFmtId="0" fontId="9" fillId="3" borderId="54" xfId="0" applyFont="1" applyFill="1" applyBorder="1" applyAlignment="1" applyProtection="1">
      <alignment vertical="center" wrapText="1"/>
      <protection locked="0"/>
    </xf>
    <xf numFmtId="0" fontId="9" fillId="2" borderId="102" xfId="0" applyFont="1" applyFill="1" applyBorder="1" applyAlignment="1" applyProtection="1">
      <alignment vertical="center" wrapText="1"/>
      <protection locked="0"/>
    </xf>
    <xf numFmtId="0" fontId="9" fillId="2" borderId="104" xfId="0" applyFont="1" applyFill="1" applyBorder="1" applyAlignment="1" applyProtection="1">
      <alignment vertical="center" wrapText="1"/>
      <protection locked="0"/>
    </xf>
    <xf numFmtId="0" fontId="9" fillId="2" borderId="105" xfId="0" applyFont="1" applyFill="1" applyBorder="1" applyAlignment="1" applyProtection="1">
      <alignment vertical="center" wrapText="1"/>
      <protection locked="0"/>
    </xf>
    <xf numFmtId="0" fontId="9" fillId="2" borderId="94" xfId="0" applyFont="1" applyFill="1" applyBorder="1" applyAlignment="1" applyProtection="1">
      <alignment vertical="center" wrapText="1"/>
      <protection locked="0"/>
    </xf>
    <xf numFmtId="0" fontId="15" fillId="4" borderId="4" xfId="0" applyFont="1" applyFill="1" applyBorder="1" applyAlignment="1" applyProtection="1">
      <alignment horizontal="left" vertical="center" shrinkToFit="1"/>
      <protection locked="0"/>
    </xf>
    <xf numFmtId="0" fontId="15" fillId="4" borderId="3" xfId="0" applyFont="1" applyFill="1" applyBorder="1" applyAlignment="1" applyProtection="1">
      <alignment horizontal="left" vertical="center" shrinkToFit="1"/>
      <protection locked="0"/>
    </xf>
    <xf numFmtId="0" fontId="15" fillId="4" borderId="86" xfId="0" applyFont="1" applyFill="1" applyBorder="1" applyAlignment="1" applyProtection="1">
      <alignment horizontal="left" vertical="center" shrinkToFit="1"/>
      <protection locked="0"/>
    </xf>
    <xf numFmtId="0" fontId="9" fillId="3" borderId="57" xfId="0" applyFont="1" applyFill="1" applyBorder="1" applyAlignment="1" applyProtection="1">
      <alignment vertical="center" shrinkToFit="1"/>
      <protection locked="0"/>
    </xf>
    <xf numFmtId="0" fontId="9" fillId="3" borderId="58" xfId="0" applyFont="1" applyFill="1" applyBorder="1" applyAlignment="1" applyProtection="1">
      <alignment vertical="center" shrinkToFit="1"/>
      <protection locked="0"/>
    </xf>
    <xf numFmtId="0" fontId="9" fillId="3" borderId="59" xfId="0" applyFont="1" applyFill="1" applyBorder="1" applyAlignment="1" applyProtection="1">
      <alignment vertical="center" shrinkToFit="1"/>
      <protection locked="0"/>
    </xf>
    <xf numFmtId="49" fontId="9" fillId="3" borderId="48" xfId="0" applyNumberFormat="1" applyFont="1" applyFill="1" applyBorder="1" applyAlignment="1" applyProtection="1">
      <alignment vertical="center" shrinkToFit="1"/>
      <protection locked="0"/>
    </xf>
    <xf numFmtId="49" fontId="9" fillId="3" borderId="49" xfId="0" applyNumberFormat="1" applyFont="1" applyFill="1" applyBorder="1" applyAlignment="1" applyProtection="1">
      <alignment vertical="center" shrinkToFit="1"/>
      <protection locked="0"/>
    </xf>
    <xf numFmtId="0" fontId="9" fillId="2" borderId="47" xfId="0" applyFont="1" applyFill="1" applyBorder="1" applyAlignment="1" applyProtection="1">
      <alignment vertical="center" wrapText="1"/>
      <protection locked="0"/>
    </xf>
    <xf numFmtId="0" fontId="9" fillId="2" borderId="48" xfId="0" applyFont="1" applyFill="1" applyBorder="1" applyAlignment="1" applyProtection="1">
      <alignment vertical="center" wrapText="1"/>
      <protection locked="0"/>
    </xf>
    <xf numFmtId="0" fontId="2" fillId="3" borderId="48" xfId="2" applyFill="1" applyBorder="1" applyAlignment="1" applyProtection="1">
      <alignment vertical="center" shrinkToFit="1"/>
      <protection locked="0"/>
    </xf>
    <xf numFmtId="0" fontId="9" fillId="3" borderId="48" xfId="0" applyFont="1" applyFill="1" applyBorder="1" applyAlignment="1" applyProtection="1">
      <alignment vertical="center" shrinkToFit="1"/>
      <protection locked="0"/>
    </xf>
    <xf numFmtId="0" fontId="9" fillId="3" borderId="50" xfId="0" applyFont="1" applyFill="1" applyBorder="1" applyAlignment="1" applyProtection="1">
      <alignment vertical="center" shrinkToFit="1"/>
      <protection locked="0"/>
    </xf>
    <xf numFmtId="0" fontId="9" fillId="2" borderId="27" xfId="0" applyFont="1" applyFill="1" applyBorder="1" applyAlignment="1" applyProtection="1">
      <alignment horizontal="center" vertical="center" wrapText="1"/>
      <protection locked="0"/>
    </xf>
    <xf numFmtId="0" fontId="9" fillId="2" borderId="28" xfId="0" applyFont="1" applyFill="1" applyBorder="1" applyAlignment="1" applyProtection="1">
      <alignment horizontal="center" vertical="center" wrapText="1"/>
      <protection locked="0"/>
    </xf>
    <xf numFmtId="0" fontId="9" fillId="2" borderId="29"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left" vertical="center" wrapText="1"/>
      <protection locked="0"/>
    </xf>
    <xf numFmtId="0" fontId="9" fillId="2" borderId="15" xfId="0" applyFont="1" applyFill="1" applyBorder="1" applyAlignment="1" applyProtection="1">
      <alignment horizontal="left" vertical="center" wrapText="1"/>
      <protection locked="0"/>
    </xf>
    <xf numFmtId="0" fontId="9" fillId="2" borderId="16" xfId="0" applyFont="1" applyFill="1" applyBorder="1" applyAlignment="1" applyProtection="1">
      <alignment horizontal="left" vertical="center" wrapText="1"/>
      <protection locked="0"/>
    </xf>
    <xf numFmtId="0" fontId="9" fillId="2" borderId="17" xfId="0" applyFont="1" applyFill="1" applyBorder="1" applyAlignment="1" applyProtection="1">
      <alignment horizontal="left" vertical="center" wrapText="1"/>
      <protection locked="0"/>
    </xf>
    <xf numFmtId="0" fontId="9" fillId="2" borderId="24" xfId="0" applyFont="1" applyFill="1" applyBorder="1" applyAlignment="1" applyProtection="1">
      <alignment horizontal="left" vertical="center" wrapText="1"/>
      <protection locked="0"/>
    </xf>
    <xf numFmtId="0" fontId="9" fillId="2" borderId="34" xfId="0" applyFont="1" applyFill="1" applyBorder="1" applyAlignment="1" applyProtection="1">
      <alignment horizontal="left" vertical="center" wrapText="1"/>
      <protection locked="0"/>
    </xf>
    <xf numFmtId="0" fontId="9" fillId="2" borderId="60" xfId="0" applyFont="1" applyFill="1" applyBorder="1" applyAlignment="1" applyProtection="1">
      <alignment vertical="center" shrinkToFit="1"/>
      <protection locked="0"/>
    </xf>
    <xf numFmtId="0" fontId="9" fillId="2" borderId="43" xfId="0" applyFont="1" applyFill="1" applyBorder="1" applyAlignment="1" applyProtection="1">
      <alignment vertical="center" shrinkToFit="1"/>
      <protection locked="0"/>
    </xf>
    <xf numFmtId="0" fontId="9" fillId="2" borderId="61" xfId="0" applyFont="1" applyFill="1" applyBorder="1" applyAlignment="1" applyProtection="1">
      <alignment vertical="center" shrinkToFit="1"/>
      <protection locked="0"/>
    </xf>
    <xf numFmtId="0" fontId="9" fillId="2" borderId="5" xfId="0" applyFont="1" applyFill="1" applyBorder="1" applyAlignment="1" applyProtection="1">
      <alignment horizontal="left" vertical="center" wrapText="1"/>
      <protection locked="0"/>
    </xf>
    <xf numFmtId="0" fontId="9" fillId="2" borderId="31" xfId="0" applyFont="1" applyFill="1" applyBorder="1" applyAlignment="1" applyProtection="1">
      <alignment horizontal="left" vertical="center" wrapText="1"/>
      <protection locked="0"/>
    </xf>
    <xf numFmtId="0" fontId="9" fillId="2" borderId="82" xfId="0" applyFont="1" applyFill="1" applyBorder="1" applyAlignment="1" applyProtection="1">
      <alignment vertical="center" wrapText="1"/>
      <protection locked="0"/>
    </xf>
    <xf numFmtId="0" fontId="9" fillId="2" borderId="6" xfId="0" applyFont="1" applyFill="1" applyBorder="1" applyAlignment="1" applyProtection="1">
      <alignment vertical="center" wrapText="1"/>
      <protection locked="0"/>
    </xf>
    <xf numFmtId="0" fontId="9" fillId="2" borderId="25" xfId="0" applyFont="1" applyFill="1" applyBorder="1" applyAlignment="1" applyProtection="1">
      <alignment vertical="center" wrapText="1"/>
      <protection locked="0"/>
    </xf>
    <xf numFmtId="0" fontId="9" fillId="2" borderId="92" xfId="0" applyFont="1" applyFill="1" applyBorder="1" applyAlignment="1" applyProtection="1">
      <alignment vertical="center" wrapText="1"/>
      <protection locked="0"/>
    </xf>
    <xf numFmtId="0" fontId="9" fillId="2" borderId="0" xfId="0" applyFont="1" applyFill="1" applyAlignment="1" applyProtection="1">
      <alignment vertical="center" wrapText="1"/>
      <protection locked="0"/>
    </xf>
    <xf numFmtId="0" fontId="9" fillId="2" borderId="8" xfId="0" applyFont="1" applyFill="1" applyBorder="1" applyAlignment="1" applyProtection="1">
      <alignment vertical="center" wrapText="1"/>
      <protection locked="0"/>
    </xf>
    <xf numFmtId="14" fontId="9" fillId="3" borderId="53" xfId="0" applyNumberFormat="1" applyFont="1" applyFill="1" applyBorder="1" applyAlignment="1" applyProtection="1">
      <alignment horizontal="center" vertical="center" shrinkToFit="1"/>
      <protection locked="0"/>
    </xf>
    <xf numFmtId="0" fontId="9" fillId="3" borderId="100" xfId="0" applyFont="1" applyFill="1" applyBorder="1" applyAlignment="1" applyProtection="1">
      <alignment horizontal="center" vertical="center" shrinkToFit="1"/>
      <protection locked="0"/>
    </xf>
    <xf numFmtId="0" fontId="9" fillId="2" borderId="27" xfId="0" applyFont="1" applyFill="1" applyBorder="1" applyAlignment="1" applyProtection="1">
      <alignment horizontal="left" vertical="center"/>
      <protection locked="0"/>
    </xf>
    <xf numFmtId="0" fontId="9" fillId="2" borderId="28" xfId="0" applyFont="1" applyFill="1" applyBorder="1" applyAlignment="1" applyProtection="1">
      <alignment horizontal="left" vertical="center"/>
      <protection locked="0"/>
    </xf>
    <xf numFmtId="0" fontId="9" fillId="2" borderId="29" xfId="0" applyFont="1" applyFill="1" applyBorder="1" applyAlignment="1" applyProtection="1">
      <alignment horizontal="left" vertical="center"/>
      <protection locked="0"/>
    </xf>
    <xf numFmtId="0" fontId="9" fillId="3" borderId="28" xfId="0" applyFont="1" applyFill="1" applyBorder="1" applyAlignment="1" applyProtection="1">
      <alignment horizontal="center" vertical="center"/>
      <protection locked="0"/>
    </xf>
    <xf numFmtId="0" fontId="9" fillId="3" borderId="52" xfId="0" applyFont="1" applyFill="1" applyBorder="1" applyAlignment="1" applyProtection="1">
      <alignment horizontal="center" vertical="center"/>
      <protection locked="0"/>
    </xf>
    <xf numFmtId="0" fontId="9" fillId="2" borderId="97" xfId="0" applyFont="1" applyFill="1" applyBorder="1" applyAlignment="1" applyProtection="1">
      <alignment horizontal="left" vertical="center"/>
      <protection locked="0"/>
    </xf>
    <xf numFmtId="0" fontId="9" fillId="2" borderId="58" xfId="0" applyFont="1" applyFill="1" applyBorder="1" applyAlignment="1" applyProtection="1">
      <alignment horizontal="left" vertical="center"/>
      <protection locked="0"/>
    </xf>
    <xf numFmtId="0" fontId="9" fillId="2" borderId="98" xfId="0" applyFont="1" applyFill="1" applyBorder="1" applyAlignment="1" applyProtection="1">
      <alignment horizontal="left" vertical="center"/>
      <protection locked="0"/>
    </xf>
    <xf numFmtId="0" fontId="9" fillId="3" borderId="54" xfId="0" applyFont="1" applyFill="1" applyBorder="1" applyAlignment="1" applyProtection="1">
      <alignment vertical="center" shrinkToFit="1"/>
      <protection locked="0"/>
    </xf>
    <xf numFmtId="0" fontId="9" fillId="2" borderId="78" xfId="0" applyFont="1" applyFill="1" applyBorder="1" applyAlignment="1" applyProtection="1">
      <alignment vertical="center" wrapText="1"/>
      <protection locked="0"/>
    </xf>
    <xf numFmtId="0" fontId="9" fillId="2" borderId="79" xfId="0" applyFont="1" applyFill="1" applyBorder="1" applyAlignment="1" applyProtection="1">
      <alignment vertical="center" wrapText="1"/>
      <protection locked="0"/>
    </xf>
    <xf numFmtId="0" fontId="9" fillId="3" borderId="80" xfId="0" applyFont="1" applyFill="1" applyBorder="1" applyAlignment="1" applyProtection="1">
      <alignment vertical="center" shrinkToFit="1"/>
      <protection locked="0"/>
    </xf>
    <xf numFmtId="49" fontId="9" fillId="5" borderId="0" xfId="0" applyNumberFormat="1" applyFont="1" applyFill="1" applyAlignment="1" applyProtection="1">
      <alignment horizontal="center" vertical="center" shrinkToFit="1"/>
      <protection locked="0"/>
    </xf>
    <xf numFmtId="0" fontId="9" fillId="5" borderId="0" xfId="0" applyFont="1" applyFill="1" applyAlignment="1" applyProtection="1">
      <alignment horizontal="center" vertical="center" wrapText="1"/>
      <protection locked="0"/>
    </xf>
    <xf numFmtId="0" fontId="9" fillId="5" borderId="0" xfId="0" applyFont="1" applyFill="1" applyAlignment="1" applyProtection="1">
      <alignment horizontal="center" vertical="center" wrapText="1" shrinkToFit="1"/>
      <protection locked="0"/>
    </xf>
    <xf numFmtId="0" fontId="9" fillId="5" borderId="0" xfId="0" applyFont="1" applyFill="1" applyAlignment="1" applyProtection="1">
      <alignment horizontal="center" vertical="center" shrinkToFit="1"/>
      <protection locked="0"/>
    </xf>
    <xf numFmtId="0" fontId="9" fillId="5" borderId="0" xfId="0" applyFont="1" applyFill="1" applyAlignment="1" applyProtection="1">
      <alignment horizontal="right" vertical="center" shrinkToFit="1"/>
      <protection locked="0"/>
    </xf>
    <xf numFmtId="0" fontId="10" fillId="0" borderId="34" xfId="2" applyFont="1" applyBorder="1" applyAlignment="1" applyProtection="1">
      <alignment horizontal="center" vertical="center" wrapText="1"/>
      <protection locked="0"/>
    </xf>
    <xf numFmtId="0" fontId="10" fillId="0" borderId="32" xfId="2" applyFont="1" applyBorder="1" applyAlignment="1" applyProtection="1">
      <alignment horizontal="center" vertical="center" wrapText="1"/>
      <protection locked="0"/>
    </xf>
    <xf numFmtId="0" fontId="10" fillId="0" borderId="85" xfId="2" applyFont="1" applyBorder="1" applyAlignment="1" applyProtection="1">
      <alignment horizontal="center" vertical="center" wrapText="1"/>
      <protection locked="0"/>
    </xf>
    <xf numFmtId="176" fontId="9" fillId="5" borderId="114" xfId="0" applyNumberFormat="1" applyFont="1" applyFill="1" applyBorder="1" applyAlignment="1" applyProtection="1">
      <alignment horizontal="center" vertical="center" wrapText="1"/>
      <protection locked="0"/>
    </xf>
    <xf numFmtId="176" fontId="9" fillId="5" borderId="115" xfId="0" applyNumberFormat="1" applyFont="1" applyFill="1" applyBorder="1" applyAlignment="1" applyProtection="1">
      <alignment horizontal="center" vertical="center" wrapText="1"/>
      <protection locked="0"/>
    </xf>
    <xf numFmtId="176" fontId="9" fillId="5" borderId="116" xfId="0" applyNumberFormat="1" applyFont="1" applyFill="1" applyBorder="1" applyAlignment="1" applyProtection="1">
      <alignment horizontal="center" vertical="center" wrapText="1"/>
      <protection locked="0"/>
    </xf>
    <xf numFmtId="176" fontId="9" fillId="5" borderId="60" xfId="0" applyNumberFormat="1" applyFont="1" applyFill="1" applyBorder="1" applyAlignment="1" applyProtection="1">
      <alignment horizontal="left" vertical="center" wrapText="1"/>
      <protection locked="0"/>
    </xf>
    <xf numFmtId="176" fontId="9" fillId="5" borderId="43" xfId="0" applyNumberFormat="1" applyFont="1" applyFill="1" applyBorder="1" applyAlignment="1" applyProtection="1">
      <alignment horizontal="left" vertical="center" wrapText="1"/>
      <protection locked="0"/>
    </xf>
    <xf numFmtId="176" fontId="9" fillId="5" borderId="1" xfId="0" applyNumberFormat="1" applyFont="1" applyFill="1" applyBorder="1" applyAlignment="1" applyProtection="1">
      <alignment horizontal="left" vertical="center" wrapText="1"/>
      <protection locked="0"/>
    </xf>
    <xf numFmtId="0" fontId="9" fillId="2" borderId="117" xfId="0" applyFont="1" applyFill="1" applyBorder="1" applyAlignment="1" applyProtection="1">
      <alignment horizontal="left" vertical="center" wrapText="1"/>
      <protection locked="0"/>
    </xf>
    <xf numFmtId="0" fontId="9" fillId="2" borderId="118" xfId="0" applyFont="1" applyFill="1" applyBorder="1" applyAlignment="1" applyProtection="1">
      <alignment horizontal="left" vertical="center" wrapText="1"/>
      <protection locked="0"/>
    </xf>
    <xf numFmtId="0" fontId="9" fillId="7" borderId="4" xfId="0" applyFont="1" applyFill="1" applyBorder="1" applyAlignment="1" applyProtection="1">
      <alignment horizontal="left" vertical="top" shrinkToFit="1"/>
      <protection locked="0"/>
    </xf>
    <xf numFmtId="0" fontId="9" fillId="7" borderId="3" xfId="0" applyFont="1" applyFill="1" applyBorder="1" applyAlignment="1" applyProtection="1">
      <alignment horizontal="left" vertical="top" shrinkToFit="1"/>
      <protection locked="0"/>
    </xf>
    <xf numFmtId="0" fontId="9" fillId="7" borderId="86" xfId="0" applyFont="1" applyFill="1" applyBorder="1" applyAlignment="1" applyProtection="1">
      <alignment horizontal="left" vertical="top" shrinkToFit="1"/>
      <protection locked="0"/>
    </xf>
    <xf numFmtId="0" fontId="8" fillId="5" borderId="56" xfId="0" applyFont="1" applyFill="1" applyBorder="1" applyAlignment="1" applyProtection="1">
      <alignment horizontal="left" vertical="center"/>
      <protection locked="0"/>
    </xf>
    <xf numFmtId="0" fontId="8" fillId="5" borderId="96" xfId="0" applyFont="1" applyFill="1" applyBorder="1" applyAlignment="1" applyProtection="1">
      <alignment horizontal="left" vertical="center"/>
      <protection locked="0"/>
    </xf>
    <xf numFmtId="0" fontId="9" fillId="5" borderId="2" xfId="0" applyFont="1" applyFill="1" applyBorder="1" applyAlignment="1" applyProtection="1">
      <alignment horizontal="left" vertical="center" wrapText="1"/>
      <protection locked="0"/>
    </xf>
    <xf numFmtId="0" fontId="9" fillId="5" borderId="99" xfId="0" applyFont="1" applyFill="1" applyBorder="1" applyAlignment="1" applyProtection="1">
      <alignment horizontal="left" vertical="center" wrapText="1"/>
      <protection locked="0"/>
    </xf>
    <xf numFmtId="0" fontId="9" fillId="5" borderId="95" xfId="0" applyFont="1" applyFill="1" applyBorder="1" applyAlignment="1" applyProtection="1">
      <alignment horizontal="left" vertical="center" wrapText="1"/>
      <protection locked="0"/>
    </xf>
    <xf numFmtId="0" fontId="14" fillId="9" borderId="11" xfId="0" applyFont="1" applyFill="1" applyBorder="1" applyAlignment="1" applyProtection="1">
      <alignment horizontal="left" vertical="center" wrapText="1"/>
      <protection locked="0"/>
    </xf>
    <xf numFmtId="176" fontId="9" fillId="9" borderId="15" xfId="0" applyNumberFormat="1" applyFont="1" applyFill="1" applyBorder="1" applyAlignment="1" applyProtection="1">
      <alignment horizontal="center" vertical="center" wrapText="1"/>
      <protection locked="0"/>
    </xf>
    <xf numFmtId="176" fontId="9" fillId="9" borderId="16" xfId="0" applyNumberFormat="1" applyFont="1" applyFill="1" applyBorder="1" applyAlignment="1" applyProtection="1">
      <alignment horizontal="center" vertical="center" wrapText="1"/>
      <protection locked="0"/>
    </xf>
    <xf numFmtId="176" fontId="9" fillId="9" borderId="17" xfId="0" applyNumberFormat="1" applyFont="1" applyFill="1" applyBorder="1" applyAlignment="1" applyProtection="1">
      <alignment horizontal="center" vertical="center" wrapText="1"/>
      <protection locked="0"/>
    </xf>
    <xf numFmtId="176" fontId="9" fillId="9" borderId="10" xfId="0" applyNumberFormat="1" applyFont="1" applyFill="1" applyBorder="1" applyAlignment="1" applyProtection="1">
      <alignment horizontal="center" vertical="center" wrapText="1"/>
      <protection locked="0"/>
    </xf>
    <xf numFmtId="176" fontId="9" fillId="9" borderId="11" xfId="0" applyNumberFormat="1" applyFont="1" applyFill="1" applyBorder="1" applyAlignment="1" applyProtection="1">
      <alignment horizontal="center" vertical="center" wrapText="1"/>
      <protection locked="0"/>
    </xf>
    <xf numFmtId="176" fontId="9" fillId="9" borderId="63" xfId="0" applyNumberFormat="1" applyFont="1" applyFill="1" applyBorder="1" applyAlignment="1" applyProtection="1">
      <alignment horizontal="center" vertical="center" wrapText="1"/>
      <protection locked="0"/>
    </xf>
    <xf numFmtId="0" fontId="13" fillId="9" borderId="60" xfId="0" applyFont="1" applyFill="1" applyBorder="1" applyAlignment="1" applyProtection="1">
      <alignment horizontal="center" vertical="center"/>
      <protection locked="0"/>
    </xf>
    <xf numFmtId="0" fontId="13" fillId="9" borderId="43" xfId="0" applyFont="1" applyFill="1" applyBorder="1" applyAlignment="1" applyProtection="1">
      <alignment horizontal="center" vertical="center"/>
      <protection locked="0"/>
    </xf>
    <xf numFmtId="0" fontId="13" fillId="9" borderId="1" xfId="0" applyFont="1" applyFill="1" applyBorder="1" applyAlignment="1" applyProtection="1">
      <alignment horizontal="center" vertical="center"/>
      <protection locked="0"/>
    </xf>
    <xf numFmtId="176" fontId="9" fillId="8" borderId="60" xfId="0" applyNumberFormat="1" applyFont="1" applyFill="1" applyBorder="1" applyAlignment="1" applyProtection="1">
      <alignment horizontal="left" vertical="center" wrapText="1"/>
      <protection locked="0"/>
    </xf>
    <xf numFmtId="176" fontId="9" fillId="8" borderId="43" xfId="0" applyNumberFormat="1" applyFont="1" applyFill="1" applyBorder="1" applyAlignment="1" applyProtection="1">
      <alignment horizontal="left" vertical="center" wrapText="1"/>
      <protection locked="0"/>
    </xf>
    <xf numFmtId="176" fontId="9" fillId="8" borderId="1" xfId="0" applyNumberFormat="1" applyFont="1" applyFill="1" applyBorder="1" applyAlignment="1" applyProtection="1">
      <alignment horizontal="left" vertical="center" wrapText="1"/>
      <protection locked="0"/>
    </xf>
    <xf numFmtId="0" fontId="9" fillId="8" borderId="60" xfId="0" applyFont="1" applyFill="1" applyBorder="1" applyAlignment="1" applyProtection="1">
      <alignment horizontal="left" vertical="center" wrapText="1"/>
      <protection locked="0"/>
    </xf>
    <xf numFmtId="0" fontId="9" fillId="8" borderId="43" xfId="0" applyFont="1" applyFill="1" applyBorder="1" applyAlignment="1" applyProtection="1">
      <alignment horizontal="left" vertical="center" wrapText="1"/>
      <protection locked="0"/>
    </xf>
    <xf numFmtId="0" fontId="9" fillId="8" borderId="1" xfId="0" applyFont="1" applyFill="1" applyBorder="1" applyAlignment="1" applyProtection="1">
      <alignment horizontal="left" vertical="center" wrapText="1"/>
      <protection locked="0"/>
    </xf>
    <xf numFmtId="176" fontId="9" fillId="8" borderId="114" xfId="0" applyNumberFormat="1" applyFont="1" applyFill="1" applyBorder="1" applyAlignment="1" applyProtection="1">
      <alignment horizontal="center" vertical="center" wrapText="1"/>
      <protection locked="0"/>
    </xf>
    <xf numFmtId="176" fontId="9" fillId="8" borderId="115" xfId="0" applyNumberFormat="1" applyFont="1" applyFill="1" applyBorder="1" applyAlignment="1" applyProtection="1">
      <alignment horizontal="center" vertical="center" wrapText="1"/>
      <protection locked="0"/>
    </xf>
    <xf numFmtId="176" fontId="9" fillId="8" borderId="116" xfId="0" applyNumberFormat="1" applyFont="1" applyFill="1" applyBorder="1" applyAlignment="1" applyProtection="1">
      <alignment horizontal="center" vertical="center" wrapText="1"/>
      <protection locked="0"/>
    </xf>
    <xf numFmtId="0" fontId="9" fillId="8" borderId="2" xfId="0" applyFont="1" applyFill="1" applyBorder="1" applyAlignment="1" applyProtection="1">
      <alignment horizontal="left" vertical="center" wrapText="1"/>
      <protection locked="0"/>
    </xf>
    <xf numFmtId="176" fontId="9" fillId="8" borderId="60" xfId="0" applyNumberFormat="1" applyFont="1" applyFill="1" applyBorder="1" applyAlignment="1" applyProtection="1">
      <alignment horizontal="center" vertical="center" wrapText="1"/>
      <protection locked="0"/>
    </xf>
    <xf numFmtId="176" fontId="9" fillId="8" borderId="43" xfId="0" applyNumberFormat="1" applyFont="1" applyFill="1" applyBorder="1" applyAlignment="1" applyProtection="1">
      <alignment horizontal="center" vertical="center" wrapText="1"/>
      <protection locked="0"/>
    </xf>
    <xf numFmtId="176" fontId="14" fillId="8" borderId="60" xfId="0" applyNumberFormat="1" applyFont="1" applyFill="1" applyBorder="1" applyAlignment="1" applyProtection="1">
      <alignment horizontal="center" vertical="center" wrapText="1"/>
      <protection locked="0"/>
    </xf>
    <xf numFmtId="176" fontId="14" fillId="8" borderId="43" xfId="0" applyNumberFormat="1" applyFont="1" applyFill="1" applyBorder="1" applyAlignment="1" applyProtection="1">
      <alignment horizontal="center" vertical="center" wrapText="1"/>
      <protection locked="0"/>
    </xf>
    <xf numFmtId="176" fontId="14" fillId="8" borderId="1" xfId="0" applyNumberFormat="1" applyFont="1" applyFill="1" applyBorder="1" applyAlignment="1" applyProtection="1">
      <alignment horizontal="center" vertical="center" wrapText="1"/>
      <protection locked="0"/>
    </xf>
    <xf numFmtId="0" fontId="8" fillId="0" borderId="90" xfId="0" applyFont="1" applyBorder="1" applyAlignment="1">
      <alignment horizontal="left" vertical="center" wrapText="1"/>
    </xf>
    <xf numFmtId="0" fontId="8" fillId="0" borderId="86" xfId="0" applyFont="1" applyBorder="1" applyAlignment="1">
      <alignment horizontal="left" vertical="center" wrapText="1"/>
    </xf>
    <xf numFmtId="0" fontId="13" fillId="2" borderId="91" xfId="0" applyFont="1" applyFill="1" applyBorder="1" applyAlignment="1">
      <alignment horizontal="left" vertical="center" wrapText="1"/>
    </xf>
    <xf numFmtId="0" fontId="13" fillId="2" borderId="88" xfId="0" applyFont="1" applyFill="1" applyBorder="1" applyAlignment="1">
      <alignment horizontal="left" vertical="center" wrapText="1"/>
    </xf>
    <xf numFmtId="0" fontId="13" fillId="2" borderId="87" xfId="0" applyFont="1" applyFill="1" applyBorder="1" applyAlignment="1">
      <alignment horizontal="left" vertical="center" wrapText="1"/>
    </xf>
    <xf numFmtId="0" fontId="8" fillId="0" borderId="82" xfId="0" applyFont="1" applyBorder="1" applyAlignment="1">
      <alignment horizontal="left" vertical="center" wrapText="1"/>
    </xf>
    <xf numFmtId="0" fontId="8" fillId="0" borderId="83" xfId="0" applyFont="1" applyBorder="1" applyAlignment="1">
      <alignment horizontal="left" vertical="center" wrapText="1"/>
    </xf>
    <xf numFmtId="0" fontId="8" fillId="0" borderId="92" xfId="0" applyFont="1" applyBorder="1" applyAlignment="1">
      <alignment horizontal="left" vertical="center" wrapText="1"/>
    </xf>
    <xf numFmtId="0" fontId="8" fillId="0" borderId="89" xfId="0" applyFont="1" applyBorder="1" applyAlignment="1">
      <alignment horizontal="left" vertical="center" wrapText="1"/>
    </xf>
    <xf numFmtId="0" fontId="8" fillId="0" borderId="84" xfId="0" applyFont="1" applyBorder="1" applyAlignment="1">
      <alignment horizontal="left" vertical="center" wrapText="1"/>
    </xf>
    <xf numFmtId="0" fontId="8" fillId="0" borderId="85" xfId="0" applyFont="1" applyBorder="1" applyAlignment="1">
      <alignment horizontal="left" vertical="center" wrapText="1"/>
    </xf>
    <xf numFmtId="0" fontId="8" fillId="0" borderId="90"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142" xfId="0" applyFont="1" applyBorder="1" applyAlignment="1">
      <alignment horizontal="left" vertical="center" wrapText="1"/>
    </xf>
    <xf numFmtId="0" fontId="8" fillId="0" borderId="93" xfId="0" applyFont="1" applyBorder="1" applyAlignment="1">
      <alignment horizontal="left" vertical="center" wrapText="1"/>
    </xf>
    <xf numFmtId="0" fontId="17" fillId="0" borderId="130" xfId="0" applyFont="1" applyBorder="1" applyAlignment="1">
      <alignment horizontal="center" vertical="center"/>
    </xf>
    <xf numFmtId="0" fontId="24" fillId="0" borderId="11" xfId="0" applyFont="1" applyBorder="1" applyAlignment="1" applyProtection="1">
      <alignment horizontal="left" vertical="center"/>
      <protection locked="0"/>
    </xf>
    <xf numFmtId="0" fontId="27" fillId="0" borderId="46" xfId="0" applyFont="1" applyBorder="1" applyAlignment="1" applyProtection="1">
      <alignment horizontal="left" vertical="center" wrapText="1"/>
      <protection locked="0"/>
    </xf>
    <xf numFmtId="0" fontId="27" fillId="0" borderId="62" xfId="0" applyFont="1" applyBorder="1" applyAlignment="1" applyProtection="1">
      <alignment horizontal="left" vertical="center" wrapText="1"/>
      <protection locked="0"/>
    </xf>
    <xf numFmtId="0" fontId="27" fillId="0" borderId="9" xfId="0" applyFont="1" applyBorder="1" applyAlignment="1" applyProtection="1">
      <alignment horizontal="left" vertical="center" wrapText="1"/>
      <protection locked="0"/>
    </xf>
    <xf numFmtId="0" fontId="24" fillId="0" borderId="60" xfId="0" applyFont="1" applyBorder="1" applyAlignment="1" applyProtection="1">
      <alignment horizontal="center" vertical="center"/>
      <protection locked="0"/>
    </xf>
    <xf numFmtId="0" fontId="24" fillId="0" borderId="1" xfId="0" applyFont="1" applyBorder="1" applyAlignment="1" applyProtection="1">
      <alignment horizontal="center" vertical="center"/>
      <protection locked="0"/>
    </xf>
    <xf numFmtId="0" fontId="24" fillId="0" borderId="2" xfId="0" applyFont="1" applyBorder="1" applyAlignment="1" applyProtection="1">
      <alignment horizontal="justify" vertical="center" wrapText="1"/>
      <protection locked="0"/>
    </xf>
    <xf numFmtId="0" fontId="24" fillId="0" borderId="2" xfId="0" applyFont="1" applyBorder="1" applyAlignment="1" applyProtection="1">
      <alignment horizontal="left" vertical="center" wrapText="1"/>
      <protection locked="0"/>
    </xf>
    <xf numFmtId="0" fontId="24" fillId="0" borderId="2" xfId="0" applyFont="1" applyBorder="1" applyAlignment="1" applyProtection="1">
      <alignment horizontal="center" vertical="center" wrapText="1"/>
      <protection locked="0"/>
    </xf>
    <xf numFmtId="0" fontId="24" fillId="0" borderId="46" xfId="0" applyFont="1" applyBorder="1" applyAlignment="1" applyProtection="1">
      <alignment horizontal="center" vertical="center" wrapText="1"/>
      <protection locked="0"/>
    </xf>
    <xf numFmtId="0" fontId="24" fillId="0" borderId="62"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cellXfs>
  <cellStyles count="6">
    <cellStyle name="ハイパーリンク" xfId="2" builtinId="8"/>
    <cellStyle name="桁区切り" xfId="1" builtinId="6"/>
    <cellStyle name="桁区切り 3" xfId="5" xr:uid="{04EC0EC7-E230-4451-90D6-BC559B6665B6}"/>
    <cellStyle name="標準" xfId="0" builtinId="0"/>
    <cellStyle name="標準 2" xfId="4" xr:uid="{D8684FE4-0443-4712-A5D3-1E416E44B852}"/>
    <cellStyle name="標準 3 2" xfId="3" xr:uid="{918840C1-11D1-4ED2-B61D-C19816A288F2}"/>
  </cellStyles>
  <dxfs count="47">
    <dxf>
      <fill>
        <patternFill patternType="none">
          <bgColor auto="1"/>
        </patternFill>
      </fill>
    </dxf>
    <dxf>
      <font>
        <color rgb="FFFF0000"/>
      </font>
      <numFmt numFmtId="0" formatCode="General"/>
      <fill>
        <patternFill patternType="none">
          <bgColor auto="1"/>
        </patternFill>
      </fill>
    </dxf>
    <dxf>
      <fill>
        <patternFill>
          <bgColor rgb="FFFFFF0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patternType="solid">
          <bgColor theme="0"/>
        </patternFill>
      </fill>
    </dxf>
    <dxf>
      <font>
        <strike val="0"/>
      </font>
      <fill>
        <patternFill patternType="solid">
          <bgColor theme="0"/>
        </patternFill>
      </fill>
    </dxf>
    <dxf>
      <fill>
        <patternFill>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patternFill>
      </fill>
    </dxf>
    <dxf>
      <fill>
        <patternFill patternType="solid">
          <bgColor theme="0"/>
        </patternFill>
      </fill>
    </dxf>
    <dxf>
      <font>
        <strike val="0"/>
      </font>
      <fill>
        <patternFill>
          <bgColor theme="8" tint="0.79998168889431442"/>
        </patternFill>
      </fill>
    </dxf>
    <dxf>
      <fill>
        <patternFill patternType="none">
          <bgColor auto="1"/>
        </patternFill>
      </fill>
    </dxf>
    <dxf>
      <fill>
        <patternFill patternType="solid">
          <bgColor theme="0"/>
        </patternFill>
      </fill>
    </dxf>
    <dxf>
      <fill>
        <patternFill patternType="solid">
          <bgColor theme="0"/>
        </patternFill>
      </fill>
    </dxf>
    <dxf>
      <fill>
        <patternFill>
          <bgColor theme="0"/>
        </patternFill>
      </fill>
    </dxf>
  </dxfs>
  <tableStyles count="0" defaultTableStyle="TableStyleMedium2" defaultPivotStyle="PivotStyleLight16"/>
  <colors>
    <mruColors>
      <color rgb="FF9F9F9F"/>
      <color rgb="FFFFFFCC"/>
      <color rgb="FFB0B0B0"/>
      <color rgb="FFB2B2B2"/>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B$41"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495300</xdr:colOff>
          <xdr:row>73</xdr:row>
          <xdr:rowOff>76200</xdr:rowOff>
        </xdr:from>
        <xdr:to>
          <xdr:col>23</xdr:col>
          <xdr:colOff>866775</xdr:colOff>
          <xdr:row>74</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206549</xdr:colOff>
      <xdr:row>3</xdr:row>
      <xdr:rowOff>92844</xdr:rowOff>
    </xdr:from>
    <xdr:to>
      <xdr:col>32</xdr:col>
      <xdr:colOff>44824</xdr:colOff>
      <xdr:row>9</xdr:row>
      <xdr:rowOff>227140</xdr:rowOff>
    </xdr:to>
    <xdr:sp macro="" textlink="">
      <xdr:nvSpPr>
        <xdr:cNvPr id="4" name="テキスト ボックス 3">
          <a:extLst>
            <a:ext uri="{FF2B5EF4-FFF2-40B4-BE49-F238E27FC236}">
              <a16:creationId xmlns:a16="http://schemas.microsoft.com/office/drawing/2014/main" id="{2F0A99C6-C626-41E9-9A2B-D65D7A06C4FE}"/>
            </a:ext>
          </a:extLst>
        </xdr:cNvPr>
        <xdr:cNvSpPr txBox="1"/>
      </xdr:nvSpPr>
      <xdr:spPr>
        <a:xfrm>
          <a:off x="10527167" y="664344"/>
          <a:ext cx="5586892" cy="1535031"/>
        </a:xfrm>
        <a:prstGeom prst="rect">
          <a:avLst/>
        </a:prstGeom>
        <a:solidFill>
          <a:srgbClr val="FFFFCC"/>
        </a:solidFill>
        <a:ln w="28575"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Meiryo UI" panose="020B0604030504040204" pitchFamily="50" charset="-128"/>
              <a:ea typeface="Meiryo UI" panose="020B0604030504040204" pitchFamily="50" charset="-128"/>
            </a:rPr>
            <a:t>●</a:t>
          </a:r>
          <a:r>
            <a:rPr kumimoji="1" lang="ja-JP" altLang="en-US" sz="1200" b="1">
              <a:latin typeface="Meiryo UI" panose="020B0604030504040204" pitchFamily="50" charset="-128"/>
              <a:ea typeface="Meiryo UI" panose="020B0604030504040204" pitchFamily="50" charset="-128"/>
            </a:rPr>
            <a:t>申込書作成について</a:t>
          </a:r>
          <a:endParaRPr kumimoji="1" lang="en-US" altLang="ja-JP" sz="1200" b="1">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a:t>
          </a:r>
          <a:r>
            <a:rPr kumimoji="1" lang="ja-JP" altLang="en-US" sz="1200" b="0">
              <a:latin typeface="Meiryo UI" panose="020B0604030504040204" pitchFamily="50" charset="-128"/>
              <a:ea typeface="Meiryo UI" panose="020B0604030504040204" pitchFamily="50" charset="-128"/>
            </a:rPr>
            <a:t>①</a:t>
          </a:r>
          <a:r>
            <a:rPr kumimoji="1" lang="ja-JP" altLang="en-US" sz="1200" b="0" baseline="0">
              <a:solidFill>
                <a:schemeClr val="accent5"/>
              </a:solidFill>
              <a:latin typeface="Meiryo UI" panose="020B0604030504040204" pitchFamily="50" charset="-128"/>
              <a:ea typeface="Meiryo UI" panose="020B0604030504040204" pitchFamily="50" charset="-128"/>
            </a:rPr>
            <a:t>ピンク色</a:t>
          </a:r>
          <a:r>
            <a:rPr kumimoji="1" lang="ja-JP" altLang="en-US" sz="1200" b="0">
              <a:latin typeface="Meiryo UI" panose="020B0604030504040204" pitchFamily="50" charset="-128"/>
              <a:ea typeface="Meiryo UI" panose="020B0604030504040204" pitchFamily="50" charset="-128"/>
            </a:rPr>
            <a:t>のセルは必須、</a:t>
          </a:r>
          <a:r>
            <a:rPr kumimoji="1" lang="ja-JP" altLang="en-US" sz="1200" b="0">
              <a:solidFill>
                <a:schemeClr val="accent6"/>
              </a:solidFill>
              <a:latin typeface="Meiryo UI" panose="020B0604030504040204" pitchFamily="50" charset="-128"/>
              <a:ea typeface="Meiryo UI" panose="020B0604030504040204" pitchFamily="50" charset="-128"/>
            </a:rPr>
            <a:t>緑色</a:t>
          </a:r>
          <a:r>
            <a:rPr kumimoji="1" lang="ja-JP" altLang="en-US" sz="1200" b="0">
              <a:solidFill>
                <a:sysClr val="windowText" lastClr="000000"/>
              </a:solidFill>
              <a:latin typeface="Meiryo UI" panose="020B0604030504040204" pitchFamily="50" charset="-128"/>
              <a:ea typeface="Meiryo UI" panose="020B0604030504040204" pitchFamily="50" charset="-128"/>
            </a:rPr>
            <a:t>のセルは任意入力です。</a:t>
          </a:r>
          <a:endParaRPr kumimoji="1" lang="en-US" altLang="ja-JP" sz="12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　②本申込書への押印は不要です。</a:t>
          </a:r>
          <a:r>
            <a:rPr kumimoji="1" lang="en-US" altLang="ja-JP" sz="1200" b="0">
              <a:solidFill>
                <a:sysClr val="windowText" lastClr="000000"/>
              </a:solidFill>
              <a:latin typeface="Meiryo UI" panose="020B0604030504040204" pitchFamily="50" charset="-128"/>
              <a:ea typeface="Meiryo UI" panose="020B0604030504040204" pitchFamily="50" charset="-128"/>
            </a:rPr>
            <a:t>Excel</a:t>
          </a:r>
          <a:r>
            <a:rPr kumimoji="1" lang="ja-JP" altLang="en-US" sz="1200" b="0">
              <a:solidFill>
                <a:sysClr val="windowText" lastClr="000000"/>
              </a:solidFill>
              <a:latin typeface="Meiryo UI" panose="020B0604030504040204" pitchFamily="50" charset="-128"/>
              <a:ea typeface="Meiryo UI" panose="020B0604030504040204" pitchFamily="50" charset="-128"/>
            </a:rPr>
            <a:t>の電子データにてメールでご提出ください。</a:t>
          </a: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　③記載頂いた内容をベースに、契約書を作成いたします。</a:t>
          </a:r>
          <a:endParaRPr kumimoji="1" lang="en-US" altLang="ja-JP" sz="1200" b="0">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23</xdr:col>
          <xdr:colOff>514350</xdr:colOff>
          <xdr:row>75</xdr:row>
          <xdr:rowOff>152400</xdr:rowOff>
        </xdr:from>
        <xdr:to>
          <xdr:col>24</xdr:col>
          <xdr:colOff>38100</xdr:colOff>
          <xdr:row>75</xdr:row>
          <xdr:rowOff>390525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506729</xdr:colOff>
      <xdr:row>0</xdr:row>
      <xdr:rowOff>116205</xdr:rowOff>
    </xdr:from>
    <xdr:to>
      <xdr:col>6</xdr:col>
      <xdr:colOff>468629</xdr:colOff>
      <xdr:row>4</xdr:row>
      <xdr:rowOff>45720</xdr:rowOff>
    </xdr:to>
    <xdr:sp macro="" textlink="">
      <xdr:nvSpPr>
        <xdr:cNvPr id="2" name="四角形: 角を丸くする 1">
          <a:extLst>
            <a:ext uri="{FF2B5EF4-FFF2-40B4-BE49-F238E27FC236}">
              <a16:creationId xmlns:a16="http://schemas.microsoft.com/office/drawing/2014/main" id="{E5124B07-5D73-7C55-582E-2DA5D4BE19D4}"/>
            </a:ext>
          </a:extLst>
        </xdr:cNvPr>
        <xdr:cNvSpPr/>
      </xdr:nvSpPr>
      <xdr:spPr>
        <a:xfrm>
          <a:off x="6888479" y="116205"/>
          <a:ext cx="2762250" cy="843915"/>
        </a:xfrm>
        <a:prstGeom prst="roundRect">
          <a:avLst/>
        </a:prstGeom>
        <a:solidFill>
          <a:schemeClr val="bg1">
            <a:lumMod val="95000"/>
          </a:schemeClr>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900">
              <a:latin typeface="Noto Sans JP" panose="020B0200000000000000" pitchFamily="50" charset="-128"/>
              <a:ea typeface="Noto Sans JP" panose="020B0200000000000000" pitchFamily="50" charset="-128"/>
            </a:rPr>
            <a:t>申込書シートが複数存在すると関数が正常に動作しない場合があります。</a:t>
          </a:r>
          <a:endParaRPr kumimoji="1" lang="en-US" altLang="ja-JP" sz="900">
            <a:latin typeface="Noto Sans JP" panose="020B0200000000000000" pitchFamily="50" charset="-128"/>
            <a:ea typeface="Noto Sans JP" panose="020B0200000000000000" pitchFamily="50" charset="-128"/>
          </a:endParaRPr>
        </a:p>
        <a:p>
          <a:pPr algn="l"/>
          <a:r>
            <a:rPr kumimoji="1" lang="ja-JP" altLang="en-US" sz="900">
              <a:latin typeface="Noto Sans JP" panose="020B0200000000000000" pitchFamily="50" charset="-128"/>
              <a:ea typeface="Noto Sans JP" panose="020B0200000000000000" pitchFamily="50" charset="-128"/>
            </a:rPr>
            <a:t>その場合は不要なシートを削除してください。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115569</xdr:colOff>
      <xdr:row>48</xdr:row>
      <xdr:rowOff>55518</xdr:rowOff>
    </xdr:from>
    <xdr:to>
      <xdr:col>19</xdr:col>
      <xdr:colOff>40821</xdr:colOff>
      <xdr:row>52</xdr:row>
      <xdr:rowOff>122464</xdr:rowOff>
    </xdr:to>
    <xdr:sp macro="" textlink="">
      <xdr:nvSpPr>
        <xdr:cNvPr id="2" name="テキスト ボックス 1">
          <a:extLst>
            <a:ext uri="{FF2B5EF4-FFF2-40B4-BE49-F238E27FC236}">
              <a16:creationId xmlns:a16="http://schemas.microsoft.com/office/drawing/2014/main" id="{6F5B47AA-9E65-42B1-AB56-99EAB4B14A93}"/>
            </a:ext>
          </a:extLst>
        </xdr:cNvPr>
        <xdr:cNvSpPr txBox="1"/>
      </xdr:nvSpPr>
      <xdr:spPr>
        <a:xfrm>
          <a:off x="13314498" y="9376411"/>
          <a:ext cx="6320609" cy="828946"/>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契約書へのコピーの際は、空白行も含めてコピーして、</a:t>
          </a:r>
          <a:r>
            <a:rPr kumimoji="1" lang="en-US" altLang="ja-JP" sz="1100">
              <a:solidFill>
                <a:srgbClr val="FF0000"/>
              </a:solidFill>
            </a:rPr>
            <a:t>Word</a:t>
          </a:r>
          <a:r>
            <a:rPr kumimoji="1" lang="ja-JP" altLang="en-US" sz="1100">
              <a:solidFill>
                <a:srgbClr val="FF0000"/>
              </a:solidFill>
            </a:rPr>
            <a:t>の契約書上での行削除がおすすめ。</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注意：各組織で、</a:t>
          </a:r>
          <a:r>
            <a:rPr kumimoji="1" lang="en-US" altLang="ja-JP" sz="1100"/>
            <a:t>11</a:t>
          </a:r>
          <a:r>
            <a:rPr kumimoji="1" lang="ja-JP" altLang="en-US" sz="1100"/>
            <a:t>名以上研究担当者がいる場合、申込書の「</a:t>
          </a:r>
          <a:r>
            <a:rPr kumimoji="1" lang="en-US" altLang="ja-JP" sz="1100"/>
            <a:t>19.</a:t>
          </a:r>
          <a:r>
            <a:rPr kumimoji="1" lang="ja-JP" altLang="en-US" sz="1100"/>
            <a:t>その他」より、手入力が必要。</a:t>
          </a:r>
          <a:endParaRPr kumimoji="1" lang="en-US" altLang="ja-JP" sz="1100"/>
        </a:p>
      </xdr:txBody>
    </xdr:sp>
    <xdr:clientData/>
  </xdr:twoCellAnchor>
  <xdr:twoCellAnchor>
    <xdr:from>
      <xdr:col>8</xdr:col>
      <xdr:colOff>206828</xdr:colOff>
      <xdr:row>48</xdr:row>
      <xdr:rowOff>43544</xdr:rowOff>
    </xdr:from>
    <xdr:to>
      <xdr:col>12</xdr:col>
      <xdr:colOff>54262</xdr:colOff>
      <xdr:row>52</xdr:row>
      <xdr:rowOff>68944</xdr:rowOff>
    </xdr:to>
    <xdr:sp macro="" textlink="">
      <xdr:nvSpPr>
        <xdr:cNvPr id="3" name="テキスト ボックス 2">
          <a:extLst>
            <a:ext uri="{FF2B5EF4-FFF2-40B4-BE49-F238E27FC236}">
              <a16:creationId xmlns:a16="http://schemas.microsoft.com/office/drawing/2014/main" id="{695F2C18-7168-4C97-B8B3-8313F5DF9D96}"/>
            </a:ext>
          </a:extLst>
        </xdr:cNvPr>
        <xdr:cNvSpPr txBox="1"/>
      </xdr:nvSpPr>
      <xdr:spPr>
        <a:xfrm>
          <a:off x="7380514" y="7728858"/>
          <a:ext cx="5943434" cy="678543"/>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3</a:t>
          </a:r>
          <a:r>
            <a:rPr kumimoji="1" lang="ja-JP" altLang="en-US" sz="1100"/>
            <a:t>社契約等や複数年度の変更契約を想定し、項目表として別立て。</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適宜、必要に応じて各自で修正、拡張してください。</a:t>
          </a:r>
          <a:endParaRPr kumimoji="1" lang="en-US" altLang="ja-JP" sz="1100"/>
        </a:p>
      </xdr:txBody>
    </xdr:sp>
    <xdr:clientData/>
  </xdr:twoCellAnchor>
  <xdr:twoCellAnchor>
    <xdr:from>
      <xdr:col>18</xdr:col>
      <xdr:colOff>195513</xdr:colOff>
      <xdr:row>26</xdr:row>
      <xdr:rowOff>50993</xdr:rowOff>
    </xdr:from>
    <xdr:to>
      <xdr:col>22</xdr:col>
      <xdr:colOff>7322</xdr:colOff>
      <xdr:row>30</xdr:row>
      <xdr:rowOff>76393</xdr:rowOff>
    </xdr:to>
    <xdr:sp macro="" textlink="">
      <xdr:nvSpPr>
        <xdr:cNvPr id="4" name="テキスト ボックス 3">
          <a:extLst>
            <a:ext uri="{FF2B5EF4-FFF2-40B4-BE49-F238E27FC236}">
              <a16:creationId xmlns:a16="http://schemas.microsoft.com/office/drawing/2014/main" id="{4BF7B1D7-859C-495C-B235-777CA074DD61}"/>
            </a:ext>
          </a:extLst>
        </xdr:cNvPr>
        <xdr:cNvSpPr txBox="1"/>
      </xdr:nvSpPr>
      <xdr:spPr>
        <a:xfrm>
          <a:off x="20035222" y="5260302"/>
          <a:ext cx="5658427" cy="8012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注意：企業から提出される共同研究申込書には、「研究協力者」の記入欄無し。</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契約書の調整時に適宜記入する。（手入力です）</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4C856-AF45-48A1-9649-A9EC83680D71}">
  <sheetPr codeName="Sheet1"/>
  <dimension ref="A1:CI128"/>
  <sheetViews>
    <sheetView tabSelected="1" view="pageBreakPreview" zoomScaleNormal="100" zoomScaleSheetLayoutView="100" workbookViewId="0">
      <selection activeCell="I10" sqref="I10:X10"/>
    </sheetView>
  </sheetViews>
  <sheetFormatPr defaultColWidth="8.75" defaultRowHeight="15.75"/>
  <cols>
    <col min="1" max="1" width="3.75" style="18" customWidth="1"/>
    <col min="2" max="2" width="0.75" style="18" customWidth="1"/>
    <col min="3" max="6" width="5.75" style="18" customWidth="1"/>
    <col min="7" max="8" width="5.375" style="18" customWidth="1"/>
    <col min="9" max="9" width="5" style="18" customWidth="1"/>
    <col min="10" max="11" width="4.875" style="18" customWidth="1"/>
    <col min="12" max="12" width="5.75" style="18" customWidth="1"/>
    <col min="13" max="13" width="4.875" style="18" customWidth="1"/>
    <col min="14" max="14" width="5" style="18" customWidth="1"/>
    <col min="15" max="15" width="4.875" style="18" customWidth="1"/>
    <col min="16" max="16" width="7.75" style="18" customWidth="1"/>
    <col min="17" max="17" width="8.5" style="18" customWidth="1"/>
    <col min="18" max="18" width="2.75" style="18" customWidth="1"/>
    <col min="19" max="21" width="4.75" style="18" customWidth="1"/>
    <col min="22" max="22" width="8.625" style="18" customWidth="1"/>
    <col min="23" max="23" width="3.625" style="18" customWidth="1"/>
    <col min="24" max="24" width="15.375" style="18" customWidth="1"/>
    <col min="25" max="25" width="0.875" style="18" customWidth="1"/>
    <col min="26" max="26" width="15.375" style="18" customWidth="1"/>
    <col min="27" max="27" width="24.75" style="111" customWidth="1"/>
    <col min="28" max="28" width="8.75" style="105" hidden="1" customWidth="1"/>
    <col min="29" max="16384" width="8.75" style="105"/>
  </cols>
  <sheetData>
    <row r="1" spans="3:87">
      <c r="Z1" s="68"/>
      <c r="AA1" s="103"/>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row>
    <row r="2" spans="3:87">
      <c r="Z2" s="68"/>
      <c r="AA2" s="103"/>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row>
    <row r="3" spans="3:87">
      <c r="C3" s="106"/>
      <c r="Q3" s="106" t="str">
        <f>IF(I90="あり",CONCATENATE(G90,I90),"")</f>
        <v/>
      </c>
      <c r="R3" s="105"/>
      <c r="S3" s="105"/>
      <c r="T3" s="105"/>
      <c r="U3" s="105"/>
      <c r="V3" s="105"/>
      <c r="W3" s="105"/>
      <c r="X3" s="105"/>
      <c r="Y3" s="105"/>
      <c r="Z3" s="104"/>
      <c r="AA3" s="103"/>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row>
    <row r="4" spans="3:87">
      <c r="D4" s="106"/>
      <c r="E4" s="107"/>
      <c r="F4" s="107"/>
      <c r="G4" s="107"/>
      <c r="H4" s="107"/>
      <c r="I4" s="107"/>
      <c r="J4" s="107"/>
      <c r="K4" s="107"/>
      <c r="L4" s="107"/>
      <c r="M4" s="107"/>
      <c r="N4" s="107"/>
      <c r="O4" s="107"/>
      <c r="P4" s="107"/>
      <c r="Z4" s="104" t="str">
        <f>IF(U90="あり",CONCATENATE(S90,U90),"")</f>
        <v/>
      </c>
      <c r="AA4" s="103"/>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c r="CG4" s="104"/>
      <c r="CH4" s="104"/>
      <c r="CI4" s="104"/>
    </row>
    <row r="5" spans="3:87">
      <c r="C5" s="106" t="s">
        <v>20</v>
      </c>
      <c r="S5" s="18" t="s">
        <v>2</v>
      </c>
      <c r="Z5" s="68"/>
      <c r="AA5" s="103"/>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row>
    <row r="6" spans="3:87" ht="30">
      <c r="C6" s="241" t="s">
        <v>3</v>
      </c>
      <c r="D6" s="241"/>
      <c r="E6" s="241"/>
      <c r="F6" s="241"/>
      <c r="G6" s="241"/>
      <c r="H6" s="241"/>
      <c r="I6" s="241"/>
      <c r="J6" s="241"/>
      <c r="K6" s="241"/>
      <c r="L6" s="241"/>
      <c r="M6" s="241"/>
      <c r="N6" s="241"/>
      <c r="O6" s="241"/>
      <c r="P6" s="241"/>
      <c r="Q6" s="241"/>
      <c r="R6" s="241"/>
      <c r="S6" s="241"/>
      <c r="T6" s="241"/>
      <c r="U6" s="241"/>
      <c r="V6" s="241"/>
      <c r="W6" s="241"/>
      <c r="X6" s="241"/>
      <c r="Z6" s="68"/>
      <c r="AA6" s="103"/>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row>
    <row r="7" spans="3:87">
      <c r="Z7" s="68"/>
      <c r="AA7" s="103"/>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row>
    <row r="8" spans="3:87" ht="16.5" thickBot="1">
      <c r="C8" s="242" t="s">
        <v>42</v>
      </c>
      <c r="D8" s="242"/>
      <c r="E8" s="242"/>
      <c r="F8" s="242"/>
      <c r="G8" s="242"/>
      <c r="H8" s="242"/>
      <c r="I8" s="242"/>
      <c r="J8" s="242"/>
      <c r="K8" s="242"/>
      <c r="L8" s="242"/>
      <c r="M8" s="242"/>
      <c r="N8" s="242"/>
      <c r="O8" s="242"/>
      <c r="P8" s="242"/>
      <c r="Q8" s="242"/>
      <c r="R8" s="242"/>
      <c r="S8" s="242"/>
      <c r="T8" s="242"/>
      <c r="U8" s="242"/>
      <c r="V8" s="242"/>
      <c r="W8" s="242"/>
      <c r="X8" s="242"/>
      <c r="Z8" s="68"/>
      <c r="AA8" s="103"/>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c r="CF8" s="104"/>
      <c r="CG8" s="104"/>
      <c r="CH8" s="104"/>
      <c r="CI8" s="104"/>
    </row>
    <row r="9" spans="3:87" ht="19.5" customHeight="1" thickBot="1">
      <c r="O9" s="18" t="s">
        <v>259</v>
      </c>
      <c r="V9" s="255" t="s">
        <v>256</v>
      </c>
      <c r="W9" s="255"/>
      <c r="X9" s="139" t="s">
        <v>264</v>
      </c>
      <c r="Z9" s="68"/>
      <c r="AA9" s="103"/>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c r="CF9" s="104"/>
      <c r="CG9" s="104"/>
      <c r="CH9" s="104"/>
      <c r="CI9" s="104"/>
    </row>
    <row r="10" spans="3:87" ht="19.149999999999999" customHeight="1" thickBot="1">
      <c r="C10" s="237" t="s">
        <v>23</v>
      </c>
      <c r="D10" s="238"/>
      <c r="E10" s="238"/>
      <c r="F10" s="238"/>
      <c r="G10" s="250" t="s">
        <v>21</v>
      </c>
      <c r="H10" s="251"/>
      <c r="I10" s="244"/>
      <c r="J10" s="245"/>
      <c r="K10" s="245"/>
      <c r="L10" s="245"/>
      <c r="M10" s="245"/>
      <c r="N10" s="245"/>
      <c r="O10" s="245"/>
      <c r="P10" s="245"/>
      <c r="Q10" s="245"/>
      <c r="R10" s="245"/>
      <c r="S10" s="245"/>
      <c r="T10" s="245"/>
      <c r="U10" s="245"/>
      <c r="V10" s="245"/>
      <c r="W10" s="245"/>
      <c r="X10" s="246"/>
      <c r="Z10" s="68"/>
      <c r="AA10" s="103"/>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104"/>
      <c r="BW10" s="104"/>
      <c r="BX10" s="104"/>
      <c r="BY10" s="104"/>
      <c r="BZ10" s="104"/>
      <c r="CA10" s="104"/>
      <c r="CB10" s="104"/>
      <c r="CC10" s="104"/>
      <c r="CD10" s="104"/>
      <c r="CE10" s="104"/>
      <c r="CF10" s="104"/>
      <c r="CG10" s="104"/>
      <c r="CH10" s="104"/>
      <c r="CI10" s="104"/>
    </row>
    <row r="11" spans="3:87" ht="16.5" thickBot="1">
      <c r="C11" s="237"/>
      <c r="D11" s="238"/>
      <c r="E11" s="238"/>
      <c r="F11" s="238"/>
      <c r="G11" s="250" t="s">
        <v>22</v>
      </c>
      <c r="H11" s="251"/>
      <c r="I11" s="244"/>
      <c r="J11" s="245"/>
      <c r="K11" s="245"/>
      <c r="L11" s="245"/>
      <c r="M11" s="245"/>
      <c r="N11" s="245"/>
      <c r="O11" s="245"/>
      <c r="P11" s="245"/>
      <c r="Q11" s="245"/>
      <c r="R11" s="245"/>
      <c r="S11" s="245"/>
      <c r="T11" s="245"/>
      <c r="U11" s="245"/>
      <c r="V11" s="245"/>
      <c r="W11" s="245"/>
      <c r="X11" s="246"/>
      <c r="Z11" s="68"/>
      <c r="AA11" s="103"/>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row>
    <row r="12" spans="3:87" ht="16.5" thickBot="1">
      <c r="C12" s="237" t="s">
        <v>148</v>
      </c>
      <c r="D12" s="243"/>
      <c r="E12" s="243"/>
      <c r="F12" s="243"/>
      <c r="G12" s="247"/>
      <c r="H12" s="248"/>
      <c r="I12" s="248"/>
      <c r="J12" s="248"/>
      <c r="K12" s="248"/>
      <c r="L12" s="248"/>
      <c r="M12" s="248"/>
      <c r="N12" s="248"/>
      <c r="O12" s="248"/>
      <c r="P12" s="248"/>
      <c r="Q12" s="248"/>
      <c r="R12" s="248"/>
      <c r="S12" s="248"/>
      <c r="T12" s="248"/>
      <c r="U12" s="248"/>
      <c r="V12" s="248"/>
      <c r="W12" s="248"/>
      <c r="X12" s="249"/>
      <c r="Z12" s="68"/>
      <c r="AA12" s="103"/>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row>
    <row r="13" spans="3:87" ht="128.44999999999999" customHeight="1" thickBot="1">
      <c r="C13" s="237" t="s">
        <v>92</v>
      </c>
      <c r="D13" s="243"/>
      <c r="E13" s="243"/>
      <c r="F13" s="243"/>
      <c r="G13" s="244"/>
      <c r="H13" s="245"/>
      <c r="I13" s="245"/>
      <c r="J13" s="245"/>
      <c r="K13" s="245"/>
      <c r="L13" s="245"/>
      <c r="M13" s="245"/>
      <c r="N13" s="245"/>
      <c r="O13" s="245"/>
      <c r="P13" s="245"/>
      <c r="Q13" s="245"/>
      <c r="R13" s="245"/>
      <c r="S13" s="245"/>
      <c r="T13" s="245"/>
      <c r="U13" s="245"/>
      <c r="V13" s="245"/>
      <c r="W13" s="245"/>
      <c r="X13" s="246"/>
      <c r="Z13" s="68"/>
      <c r="AA13" s="103"/>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row>
    <row r="14" spans="3:87" ht="18.600000000000001" customHeight="1" thickBot="1">
      <c r="C14" s="237" t="s">
        <v>44</v>
      </c>
      <c r="D14" s="238"/>
      <c r="E14" s="238"/>
      <c r="F14" s="238"/>
      <c r="G14" s="239" t="s">
        <v>261</v>
      </c>
      <c r="H14" s="240"/>
      <c r="I14" s="240"/>
      <c r="J14" s="240"/>
      <c r="K14" s="240"/>
      <c r="L14" s="108" t="s">
        <v>4</v>
      </c>
      <c r="M14" s="240" t="s">
        <v>264</v>
      </c>
      <c r="N14" s="240"/>
      <c r="O14" s="240"/>
      <c r="P14" s="240"/>
      <c r="Q14" s="240"/>
      <c r="R14" s="109" t="s">
        <v>5</v>
      </c>
      <c r="S14" s="109"/>
      <c r="T14" s="252"/>
      <c r="U14" s="253"/>
      <c r="V14" s="253"/>
      <c r="W14" s="253"/>
      <c r="X14" s="254"/>
      <c r="Z14" s="68"/>
      <c r="AA14" s="103"/>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c r="BY14" s="104"/>
      <c r="BZ14" s="104"/>
      <c r="CA14" s="104"/>
      <c r="CB14" s="104"/>
      <c r="CC14" s="104"/>
      <c r="CD14" s="104"/>
      <c r="CE14" s="104"/>
      <c r="CF14" s="104"/>
      <c r="CG14" s="104"/>
      <c r="CH14" s="104"/>
      <c r="CI14" s="104"/>
    </row>
    <row r="15" spans="3:87">
      <c r="C15" s="201" t="s">
        <v>6</v>
      </c>
      <c r="D15" s="202"/>
      <c r="E15" s="202"/>
      <c r="F15" s="203"/>
      <c r="G15" s="256" t="s">
        <v>19</v>
      </c>
      <c r="H15" s="257"/>
      <c r="I15" s="258"/>
      <c r="J15" s="259"/>
      <c r="K15" s="259"/>
      <c r="L15" s="259"/>
      <c r="M15" s="259"/>
      <c r="N15" s="259"/>
      <c r="O15" s="259"/>
      <c r="P15" s="259"/>
      <c r="Q15" s="259"/>
      <c r="R15" s="259"/>
      <c r="S15" s="259"/>
      <c r="T15" s="259"/>
      <c r="U15" s="259"/>
      <c r="V15" s="259"/>
      <c r="W15" s="259"/>
      <c r="X15" s="260"/>
      <c r="Z15" s="68"/>
      <c r="AA15" s="103"/>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row>
    <row r="16" spans="3:87" ht="16.5" thickBot="1">
      <c r="C16" s="207"/>
      <c r="D16" s="208"/>
      <c r="E16" s="208"/>
      <c r="F16" s="209"/>
      <c r="G16" s="261" t="s">
        <v>7</v>
      </c>
      <c r="H16" s="262"/>
      <c r="I16" s="263"/>
      <c r="J16" s="264"/>
      <c r="K16" s="264"/>
      <c r="L16" s="264"/>
      <c r="M16" s="264"/>
      <c r="N16" s="264"/>
      <c r="O16" s="264"/>
      <c r="P16" s="264"/>
      <c r="Q16" s="264"/>
      <c r="R16" s="264"/>
      <c r="S16" s="264"/>
      <c r="T16" s="264"/>
      <c r="U16" s="264"/>
      <c r="V16" s="264"/>
      <c r="W16" s="264"/>
      <c r="X16" s="265"/>
      <c r="Z16" s="68"/>
      <c r="AA16" s="103"/>
      <c r="AB16" s="104"/>
      <c r="AC16" s="104"/>
      <c r="AD16" s="104"/>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c r="BY16" s="104"/>
      <c r="BZ16" s="104"/>
      <c r="CA16" s="104"/>
      <c r="CB16" s="104"/>
      <c r="CC16" s="104"/>
      <c r="CD16" s="104"/>
      <c r="CE16" s="104"/>
      <c r="CF16" s="104"/>
      <c r="CG16" s="104"/>
      <c r="CH16" s="104"/>
      <c r="CI16" s="104"/>
    </row>
    <row r="17" spans="3:87" ht="29.45" customHeight="1">
      <c r="C17" s="201" t="s">
        <v>178</v>
      </c>
      <c r="D17" s="202"/>
      <c r="E17" s="202"/>
      <c r="F17" s="203"/>
      <c r="G17" s="291" t="s">
        <v>8</v>
      </c>
      <c r="H17" s="291"/>
      <c r="I17" s="185" t="s">
        <v>243</v>
      </c>
      <c r="J17" s="186"/>
      <c r="K17" s="186"/>
      <c r="L17" s="185" t="s">
        <v>131</v>
      </c>
      <c r="M17" s="186"/>
      <c r="N17" s="186"/>
      <c r="O17" s="186"/>
      <c r="P17" s="187"/>
      <c r="Q17" s="185" t="s">
        <v>130</v>
      </c>
      <c r="R17" s="186"/>
      <c r="S17" s="186"/>
      <c r="T17" s="186"/>
      <c r="U17" s="186"/>
      <c r="V17" s="186"/>
      <c r="W17" s="187"/>
      <c r="X17" s="110" t="s">
        <v>139</v>
      </c>
      <c r="Z17" s="68"/>
      <c r="AA17" s="103"/>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c r="BX17" s="104"/>
      <c r="BY17" s="104"/>
      <c r="BZ17" s="104"/>
      <c r="CA17" s="104"/>
      <c r="CB17" s="104"/>
      <c r="CC17" s="104"/>
      <c r="CD17" s="104"/>
      <c r="CE17" s="104"/>
      <c r="CF17" s="104"/>
      <c r="CG17" s="104"/>
      <c r="CH17" s="104"/>
      <c r="CI17" s="104"/>
    </row>
    <row r="18" spans="3:87" ht="16.899999999999999" customHeight="1">
      <c r="C18" s="204"/>
      <c r="D18" s="205"/>
      <c r="E18" s="205"/>
      <c r="F18" s="206"/>
      <c r="G18" s="167" t="s">
        <v>10</v>
      </c>
      <c r="H18" s="168"/>
      <c r="I18" s="169"/>
      <c r="J18" s="170"/>
      <c r="K18" s="171"/>
      <c r="L18" s="169"/>
      <c r="M18" s="170"/>
      <c r="N18" s="170"/>
      <c r="O18" s="170"/>
      <c r="P18" s="171"/>
      <c r="Q18" s="169"/>
      <c r="R18" s="170"/>
      <c r="S18" s="170"/>
      <c r="T18" s="170"/>
      <c r="U18" s="170"/>
      <c r="V18" s="170"/>
      <c r="W18" s="171"/>
      <c r="X18" s="39"/>
      <c r="Z18" s="68"/>
      <c r="AA18" s="103"/>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row>
    <row r="19" spans="3:87" ht="16.899999999999999" customHeight="1">
      <c r="C19" s="204"/>
      <c r="D19" s="205"/>
      <c r="E19" s="205"/>
      <c r="F19" s="206"/>
      <c r="G19" s="165" t="s">
        <v>11</v>
      </c>
      <c r="H19" s="166"/>
      <c r="I19" s="159"/>
      <c r="J19" s="160"/>
      <c r="K19" s="161"/>
      <c r="L19" s="159"/>
      <c r="M19" s="160"/>
      <c r="N19" s="160"/>
      <c r="O19" s="160"/>
      <c r="P19" s="161"/>
      <c r="Q19" s="159"/>
      <c r="R19" s="160"/>
      <c r="S19" s="160"/>
      <c r="T19" s="160"/>
      <c r="U19" s="160"/>
      <c r="V19" s="160"/>
      <c r="W19" s="161"/>
      <c r="X19" s="40"/>
      <c r="Z19" s="68"/>
      <c r="AA19" s="103"/>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row>
    <row r="20" spans="3:87" ht="16.899999999999999" customHeight="1">
      <c r="C20" s="204"/>
      <c r="D20" s="205"/>
      <c r="E20" s="205"/>
      <c r="F20" s="206"/>
      <c r="G20" s="165" t="s">
        <v>11</v>
      </c>
      <c r="H20" s="166"/>
      <c r="I20" s="159"/>
      <c r="J20" s="160"/>
      <c r="K20" s="161"/>
      <c r="L20" s="159"/>
      <c r="M20" s="160"/>
      <c r="N20" s="160"/>
      <c r="O20" s="160"/>
      <c r="P20" s="161"/>
      <c r="Q20" s="159"/>
      <c r="R20" s="160"/>
      <c r="S20" s="160"/>
      <c r="T20" s="160"/>
      <c r="U20" s="160"/>
      <c r="V20" s="160"/>
      <c r="W20" s="161"/>
      <c r="X20" s="40"/>
      <c r="Z20" s="68"/>
      <c r="AA20" s="103"/>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row>
    <row r="21" spans="3:87" ht="16.899999999999999" customHeight="1">
      <c r="C21" s="204"/>
      <c r="D21" s="205"/>
      <c r="E21" s="205"/>
      <c r="F21" s="206"/>
      <c r="G21" s="165" t="s">
        <v>11</v>
      </c>
      <c r="H21" s="166"/>
      <c r="I21" s="159"/>
      <c r="J21" s="160"/>
      <c r="K21" s="161"/>
      <c r="L21" s="159"/>
      <c r="M21" s="160"/>
      <c r="N21" s="160"/>
      <c r="O21" s="160"/>
      <c r="P21" s="161"/>
      <c r="Q21" s="159"/>
      <c r="R21" s="160"/>
      <c r="S21" s="160"/>
      <c r="T21" s="160"/>
      <c r="U21" s="160"/>
      <c r="V21" s="160"/>
      <c r="W21" s="161"/>
      <c r="X21" s="40"/>
      <c r="Z21" s="68"/>
      <c r="AA21" s="103"/>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row>
    <row r="22" spans="3:87" ht="16.899999999999999" customHeight="1">
      <c r="C22" s="204"/>
      <c r="D22" s="205"/>
      <c r="E22" s="205"/>
      <c r="F22" s="206"/>
      <c r="G22" s="165" t="s">
        <v>11</v>
      </c>
      <c r="H22" s="166"/>
      <c r="I22" s="159"/>
      <c r="J22" s="160"/>
      <c r="K22" s="161"/>
      <c r="L22" s="159"/>
      <c r="M22" s="160"/>
      <c r="N22" s="160"/>
      <c r="O22" s="160"/>
      <c r="P22" s="161"/>
      <c r="Q22" s="159"/>
      <c r="R22" s="160"/>
      <c r="S22" s="160"/>
      <c r="T22" s="160"/>
      <c r="U22" s="160"/>
      <c r="V22" s="160"/>
      <c r="W22" s="161"/>
      <c r="X22" s="40"/>
      <c r="Z22" s="68"/>
      <c r="AA22" s="103"/>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row>
    <row r="23" spans="3:87" ht="16.899999999999999" customHeight="1">
      <c r="C23" s="204"/>
      <c r="D23" s="205"/>
      <c r="E23" s="205"/>
      <c r="F23" s="206"/>
      <c r="G23" s="165" t="s">
        <v>11</v>
      </c>
      <c r="H23" s="166"/>
      <c r="I23" s="159"/>
      <c r="J23" s="160"/>
      <c r="K23" s="161"/>
      <c r="L23" s="159"/>
      <c r="M23" s="160"/>
      <c r="N23" s="160"/>
      <c r="O23" s="160"/>
      <c r="P23" s="161"/>
      <c r="Q23" s="159"/>
      <c r="R23" s="160"/>
      <c r="S23" s="160"/>
      <c r="T23" s="160"/>
      <c r="U23" s="160"/>
      <c r="V23" s="160"/>
      <c r="W23" s="161"/>
      <c r="X23" s="40"/>
      <c r="Z23" s="68"/>
      <c r="AA23" s="103"/>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row>
    <row r="24" spans="3:87" ht="16.899999999999999" customHeight="1">
      <c r="C24" s="204"/>
      <c r="D24" s="205"/>
      <c r="E24" s="205"/>
      <c r="F24" s="206"/>
      <c r="G24" s="165" t="s">
        <v>11</v>
      </c>
      <c r="H24" s="166"/>
      <c r="I24" s="159"/>
      <c r="J24" s="160"/>
      <c r="K24" s="161"/>
      <c r="L24" s="159"/>
      <c r="M24" s="160"/>
      <c r="N24" s="160"/>
      <c r="O24" s="160"/>
      <c r="P24" s="161"/>
      <c r="Q24" s="159"/>
      <c r="R24" s="160"/>
      <c r="S24" s="160"/>
      <c r="T24" s="160"/>
      <c r="U24" s="160"/>
      <c r="V24" s="160"/>
      <c r="W24" s="161"/>
      <c r="X24" s="40"/>
      <c r="Z24" s="68"/>
      <c r="AA24" s="103"/>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row>
    <row r="25" spans="3:87" ht="16.899999999999999" customHeight="1">
      <c r="C25" s="204"/>
      <c r="D25" s="205"/>
      <c r="E25" s="205"/>
      <c r="F25" s="206"/>
      <c r="G25" s="165" t="s">
        <v>11</v>
      </c>
      <c r="H25" s="166"/>
      <c r="I25" s="159"/>
      <c r="J25" s="160"/>
      <c r="K25" s="161"/>
      <c r="L25" s="159"/>
      <c r="M25" s="160"/>
      <c r="N25" s="160"/>
      <c r="O25" s="160"/>
      <c r="P25" s="161"/>
      <c r="Q25" s="159"/>
      <c r="R25" s="160"/>
      <c r="S25" s="160"/>
      <c r="T25" s="160"/>
      <c r="U25" s="160"/>
      <c r="V25" s="160"/>
      <c r="W25" s="161"/>
      <c r="X25" s="40"/>
      <c r="Z25" s="68"/>
      <c r="AA25" s="103"/>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row>
    <row r="26" spans="3:87" ht="16.899999999999999" customHeight="1">
      <c r="C26" s="204"/>
      <c r="D26" s="205"/>
      <c r="E26" s="205"/>
      <c r="F26" s="206"/>
      <c r="G26" s="165" t="s">
        <v>11</v>
      </c>
      <c r="H26" s="166"/>
      <c r="I26" s="159"/>
      <c r="J26" s="160"/>
      <c r="K26" s="161"/>
      <c r="L26" s="159"/>
      <c r="M26" s="160"/>
      <c r="N26" s="160"/>
      <c r="O26" s="160"/>
      <c r="P26" s="161"/>
      <c r="Q26" s="159"/>
      <c r="R26" s="160"/>
      <c r="S26" s="160"/>
      <c r="T26" s="160"/>
      <c r="U26" s="160"/>
      <c r="V26" s="160"/>
      <c r="W26" s="161"/>
      <c r="X26" s="40"/>
      <c r="Z26" s="68"/>
      <c r="AA26" s="103"/>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row>
    <row r="27" spans="3:87" ht="16.899999999999999" customHeight="1">
      <c r="C27" s="204"/>
      <c r="D27" s="205"/>
      <c r="E27" s="205"/>
      <c r="F27" s="206"/>
      <c r="G27" s="213" t="s">
        <v>11</v>
      </c>
      <c r="H27" s="214"/>
      <c r="I27" s="174"/>
      <c r="J27" s="175"/>
      <c r="K27" s="176"/>
      <c r="L27" s="174"/>
      <c r="M27" s="175"/>
      <c r="N27" s="175"/>
      <c r="O27" s="175"/>
      <c r="P27" s="176"/>
      <c r="Q27" s="174"/>
      <c r="R27" s="175"/>
      <c r="S27" s="175"/>
      <c r="T27" s="175"/>
      <c r="U27" s="175"/>
      <c r="V27" s="175"/>
      <c r="W27" s="176"/>
      <c r="X27" s="41"/>
      <c r="Z27" s="68"/>
      <c r="AA27" s="103"/>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c r="BY27" s="104"/>
      <c r="BZ27" s="104"/>
      <c r="CA27" s="104"/>
      <c r="CB27" s="104"/>
      <c r="CC27" s="104"/>
      <c r="CD27" s="104"/>
      <c r="CE27" s="104"/>
      <c r="CF27" s="104"/>
      <c r="CG27" s="104"/>
      <c r="CH27" s="104"/>
      <c r="CI27" s="104"/>
    </row>
    <row r="28" spans="3:87" ht="16.5" thickBot="1">
      <c r="C28" s="207"/>
      <c r="D28" s="208"/>
      <c r="E28" s="208"/>
      <c r="F28" s="209"/>
      <c r="G28" s="162" t="s">
        <v>176</v>
      </c>
      <c r="H28" s="163"/>
      <c r="I28" s="163"/>
      <c r="J28" s="163"/>
      <c r="K28" s="163"/>
      <c r="L28" s="163"/>
      <c r="M28" s="163"/>
      <c r="N28" s="163"/>
      <c r="O28" s="163"/>
      <c r="P28" s="163"/>
      <c r="Q28" s="163"/>
      <c r="R28" s="163"/>
      <c r="S28" s="163"/>
      <c r="T28" s="163"/>
      <c r="U28" s="163"/>
      <c r="V28" s="163"/>
      <c r="W28" s="163"/>
      <c r="X28" s="164"/>
      <c r="Z28" s="68"/>
      <c r="AA28" s="103"/>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c r="BX28" s="104"/>
      <c r="BY28" s="104"/>
      <c r="BZ28" s="104"/>
      <c r="CA28" s="104"/>
      <c r="CB28" s="104"/>
      <c r="CC28" s="104"/>
      <c r="CD28" s="104"/>
      <c r="CE28" s="104"/>
      <c r="CF28" s="104"/>
      <c r="CG28" s="104"/>
      <c r="CH28" s="104"/>
      <c r="CI28" s="104"/>
    </row>
    <row r="29" spans="3:87">
      <c r="C29" s="204" t="s">
        <v>179</v>
      </c>
      <c r="D29" s="205"/>
      <c r="E29" s="205"/>
      <c r="F29" s="206"/>
      <c r="G29" s="266" t="s">
        <v>8</v>
      </c>
      <c r="H29" s="266"/>
      <c r="I29" s="266" t="s">
        <v>1</v>
      </c>
      <c r="J29" s="266"/>
      <c r="K29" s="266"/>
      <c r="L29" s="266" t="s">
        <v>110</v>
      </c>
      <c r="M29" s="266"/>
      <c r="N29" s="266"/>
      <c r="O29" s="266"/>
      <c r="P29" s="266"/>
      <c r="Q29" s="266" t="s">
        <v>9</v>
      </c>
      <c r="R29" s="266"/>
      <c r="S29" s="267" t="s">
        <v>130</v>
      </c>
      <c r="T29" s="268"/>
      <c r="U29" s="268"/>
      <c r="V29" s="268"/>
      <c r="W29" s="268"/>
      <c r="X29" s="269"/>
      <c r="Z29" s="68"/>
      <c r="AA29" s="103"/>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104"/>
      <c r="BU29" s="104"/>
      <c r="BV29" s="104"/>
      <c r="BW29" s="104"/>
      <c r="BX29" s="104"/>
      <c r="BY29" s="104"/>
      <c r="BZ29" s="104"/>
      <c r="CA29" s="104"/>
      <c r="CB29" s="104"/>
      <c r="CC29" s="104"/>
      <c r="CD29" s="104"/>
      <c r="CE29" s="104"/>
      <c r="CF29" s="104"/>
      <c r="CG29" s="104"/>
      <c r="CH29" s="104"/>
      <c r="CI29" s="104"/>
    </row>
    <row r="30" spans="3:87" ht="15" customHeight="1">
      <c r="C30" s="204"/>
      <c r="D30" s="205"/>
      <c r="E30" s="205"/>
      <c r="F30" s="206"/>
      <c r="G30" s="167" t="s">
        <v>10</v>
      </c>
      <c r="H30" s="168"/>
      <c r="I30" s="169"/>
      <c r="J30" s="170"/>
      <c r="K30" s="171"/>
      <c r="L30" s="169"/>
      <c r="M30" s="170"/>
      <c r="N30" s="170"/>
      <c r="O30" s="170"/>
      <c r="P30" s="171"/>
      <c r="Q30" s="172"/>
      <c r="R30" s="173"/>
      <c r="S30" s="172"/>
      <c r="T30" s="189"/>
      <c r="U30" s="189"/>
      <c r="V30" s="189"/>
      <c r="W30" s="189"/>
      <c r="X30" s="190"/>
      <c r="Z30" s="68"/>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4"/>
      <c r="BM30" s="104"/>
      <c r="BN30" s="104"/>
      <c r="BO30" s="104"/>
      <c r="BP30" s="104"/>
      <c r="BQ30" s="104"/>
      <c r="BR30" s="104"/>
      <c r="BS30" s="104"/>
      <c r="BT30" s="104"/>
      <c r="BU30" s="104"/>
      <c r="BV30" s="104"/>
      <c r="BW30" s="104"/>
      <c r="BX30" s="104"/>
      <c r="BY30" s="104"/>
      <c r="BZ30" s="104"/>
      <c r="CA30" s="104"/>
      <c r="CB30" s="104"/>
      <c r="CC30" s="104"/>
      <c r="CD30" s="104"/>
      <c r="CE30" s="104"/>
      <c r="CF30" s="104"/>
      <c r="CG30" s="104"/>
      <c r="CH30" s="104"/>
      <c r="CI30" s="104"/>
    </row>
    <row r="31" spans="3:87" ht="15" customHeight="1">
      <c r="C31" s="204"/>
      <c r="D31" s="205"/>
      <c r="E31" s="205"/>
      <c r="F31" s="206"/>
      <c r="G31" s="165" t="s">
        <v>11</v>
      </c>
      <c r="H31" s="166"/>
      <c r="I31" s="159"/>
      <c r="J31" s="160"/>
      <c r="K31" s="161"/>
      <c r="L31" s="159"/>
      <c r="M31" s="160"/>
      <c r="N31" s="160"/>
      <c r="O31" s="160"/>
      <c r="P31" s="161"/>
      <c r="Q31" s="159"/>
      <c r="R31" s="161"/>
      <c r="S31" s="159"/>
      <c r="T31" s="160"/>
      <c r="U31" s="160"/>
      <c r="V31" s="160"/>
      <c r="W31" s="160"/>
      <c r="X31" s="188"/>
      <c r="Z31" s="68"/>
      <c r="AA31" s="103"/>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4"/>
      <c r="BJ31" s="104"/>
      <c r="BK31" s="104"/>
      <c r="BL31" s="104"/>
      <c r="BM31" s="104"/>
      <c r="BN31" s="104"/>
      <c r="BO31" s="104"/>
      <c r="BP31" s="104"/>
      <c r="BQ31" s="104"/>
      <c r="BR31" s="104"/>
      <c r="BS31" s="104"/>
      <c r="BT31" s="104"/>
      <c r="BU31" s="104"/>
      <c r="BV31" s="104"/>
      <c r="BW31" s="104"/>
      <c r="BX31" s="104"/>
      <c r="BY31" s="104"/>
      <c r="BZ31" s="104"/>
      <c r="CA31" s="104"/>
      <c r="CB31" s="104"/>
      <c r="CC31" s="104"/>
      <c r="CD31" s="104"/>
      <c r="CE31" s="104"/>
      <c r="CF31" s="104"/>
      <c r="CG31" s="104"/>
      <c r="CH31" s="104"/>
      <c r="CI31" s="104"/>
    </row>
    <row r="32" spans="3:87">
      <c r="C32" s="204"/>
      <c r="D32" s="205"/>
      <c r="E32" s="205"/>
      <c r="F32" s="206"/>
      <c r="G32" s="165" t="s">
        <v>11</v>
      </c>
      <c r="H32" s="166"/>
      <c r="I32" s="159"/>
      <c r="J32" s="160"/>
      <c r="K32" s="161"/>
      <c r="L32" s="159"/>
      <c r="M32" s="160"/>
      <c r="N32" s="160"/>
      <c r="O32" s="160"/>
      <c r="P32" s="161"/>
      <c r="Q32" s="159"/>
      <c r="R32" s="161"/>
      <c r="S32" s="159"/>
      <c r="T32" s="160"/>
      <c r="U32" s="160"/>
      <c r="V32" s="160"/>
      <c r="W32" s="160"/>
      <c r="X32" s="188"/>
      <c r="Z32" s="68"/>
      <c r="AA32" s="103"/>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104"/>
      <c r="BW32" s="104"/>
      <c r="BX32" s="104"/>
      <c r="BY32" s="104"/>
      <c r="BZ32" s="104"/>
      <c r="CA32" s="104"/>
      <c r="CB32" s="104"/>
      <c r="CC32" s="104"/>
      <c r="CD32" s="104"/>
      <c r="CE32" s="104"/>
      <c r="CF32" s="104"/>
      <c r="CG32" s="104"/>
      <c r="CH32" s="104"/>
      <c r="CI32" s="104"/>
    </row>
    <row r="33" spans="3:87">
      <c r="C33" s="204"/>
      <c r="D33" s="205"/>
      <c r="E33" s="205"/>
      <c r="F33" s="206"/>
      <c r="G33" s="165" t="s">
        <v>11</v>
      </c>
      <c r="H33" s="166"/>
      <c r="I33" s="159"/>
      <c r="J33" s="160"/>
      <c r="K33" s="161"/>
      <c r="L33" s="159"/>
      <c r="M33" s="160"/>
      <c r="N33" s="160"/>
      <c r="O33" s="160"/>
      <c r="P33" s="161"/>
      <c r="Q33" s="159"/>
      <c r="R33" s="161"/>
      <c r="S33" s="159"/>
      <c r="T33" s="160"/>
      <c r="U33" s="160"/>
      <c r="V33" s="160"/>
      <c r="W33" s="160"/>
      <c r="X33" s="188"/>
      <c r="Z33" s="68"/>
      <c r="AA33" s="103"/>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104"/>
      <c r="BW33" s="104"/>
      <c r="BX33" s="104"/>
      <c r="BY33" s="104"/>
      <c r="BZ33" s="104"/>
      <c r="CA33" s="104"/>
      <c r="CB33" s="104"/>
      <c r="CC33" s="104"/>
      <c r="CD33" s="104"/>
      <c r="CE33" s="104"/>
      <c r="CF33" s="104"/>
      <c r="CG33" s="104"/>
      <c r="CH33" s="104"/>
      <c r="CI33" s="104"/>
    </row>
    <row r="34" spans="3:87">
      <c r="C34" s="204"/>
      <c r="D34" s="205"/>
      <c r="E34" s="205"/>
      <c r="F34" s="206"/>
      <c r="G34" s="165" t="s">
        <v>11</v>
      </c>
      <c r="H34" s="166"/>
      <c r="I34" s="159"/>
      <c r="J34" s="160"/>
      <c r="K34" s="161"/>
      <c r="L34" s="159"/>
      <c r="M34" s="160"/>
      <c r="N34" s="160"/>
      <c r="O34" s="160"/>
      <c r="P34" s="161"/>
      <c r="Q34" s="159"/>
      <c r="R34" s="161"/>
      <c r="S34" s="159"/>
      <c r="T34" s="160"/>
      <c r="U34" s="160"/>
      <c r="V34" s="160"/>
      <c r="W34" s="160"/>
      <c r="X34" s="188"/>
      <c r="Z34" s="68"/>
      <c r="AA34" s="103"/>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104"/>
      <c r="BW34" s="104"/>
      <c r="BX34" s="104"/>
      <c r="BY34" s="104"/>
      <c r="BZ34" s="104"/>
      <c r="CA34" s="104"/>
      <c r="CB34" s="104"/>
      <c r="CC34" s="104"/>
      <c r="CD34" s="104"/>
      <c r="CE34" s="104"/>
      <c r="CF34" s="104"/>
      <c r="CG34" s="104"/>
      <c r="CH34" s="104"/>
      <c r="CI34" s="104"/>
    </row>
    <row r="35" spans="3:87">
      <c r="C35" s="204"/>
      <c r="D35" s="205"/>
      <c r="E35" s="205"/>
      <c r="F35" s="206"/>
      <c r="G35" s="165" t="s">
        <v>11</v>
      </c>
      <c r="H35" s="166"/>
      <c r="I35" s="159"/>
      <c r="J35" s="160"/>
      <c r="K35" s="161"/>
      <c r="L35" s="159"/>
      <c r="M35" s="160"/>
      <c r="N35" s="160"/>
      <c r="O35" s="160"/>
      <c r="P35" s="161"/>
      <c r="Q35" s="159"/>
      <c r="R35" s="161"/>
      <c r="S35" s="159"/>
      <c r="T35" s="160"/>
      <c r="U35" s="160"/>
      <c r="V35" s="160"/>
      <c r="W35" s="160"/>
      <c r="X35" s="188"/>
      <c r="Z35" s="68"/>
      <c r="AA35" s="103"/>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104"/>
      <c r="BX35" s="104"/>
      <c r="BY35" s="104"/>
      <c r="BZ35" s="104"/>
      <c r="CA35" s="104"/>
      <c r="CB35" s="104"/>
      <c r="CC35" s="104"/>
      <c r="CD35" s="104"/>
      <c r="CE35" s="104"/>
      <c r="CF35" s="104"/>
      <c r="CG35" s="104"/>
      <c r="CH35" s="104"/>
      <c r="CI35" s="104"/>
    </row>
    <row r="36" spans="3:87">
      <c r="C36" s="204"/>
      <c r="D36" s="205"/>
      <c r="E36" s="205"/>
      <c r="F36" s="206"/>
      <c r="G36" s="165" t="s">
        <v>11</v>
      </c>
      <c r="H36" s="166"/>
      <c r="I36" s="159"/>
      <c r="J36" s="160"/>
      <c r="K36" s="161"/>
      <c r="L36" s="159"/>
      <c r="M36" s="160"/>
      <c r="N36" s="160"/>
      <c r="O36" s="160"/>
      <c r="P36" s="161"/>
      <c r="Q36" s="159"/>
      <c r="R36" s="161"/>
      <c r="S36" s="159"/>
      <c r="T36" s="160"/>
      <c r="U36" s="160"/>
      <c r="V36" s="160"/>
      <c r="W36" s="160"/>
      <c r="X36" s="188"/>
      <c r="Z36" s="68"/>
      <c r="AA36" s="103"/>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c r="BX36" s="104"/>
      <c r="BY36" s="104"/>
      <c r="BZ36" s="104"/>
      <c r="CA36" s="104"/>
      <c r="CB36" s="104"/>
      <c r="CC36" s="104"/>
      <c r="CD36" s="104"/>
      <c r="CE36" s="104"/>
      <c r="CF36" s="104"/>
      <c r="CG36" s="104"/>
      <c r="CH36" s="104"/>
      <c r="CI36" s="104"/>
    </row>
    <row r="37" spans="3:87">
      <c r="C37" s="204"/>
      <c r="D37" s="205"/>
      <c r="E37" s="205"/>
      <c r="F37" s="206"/>
      <c r="G37" s="165" t="s">
        <v>11</v>
      </c>
      <c r="H37" s="166"/>
      <c r="I37" s="159"/>
      <c r="J37" s="160"/>
      <c r="K37" s="161"/>
      <c r="L37" s="159"/>
      <c r="M37" s="160"/>
      <c r="N37" s="160"/>
      <c r="O37" s="160"/>
      <c r="P37" s="161"/>
      <c r="Q37" s="159"/>
      <c r="R37" s="161"/>
      <c r="S37" s="159"/>
      <c r="T37" s="160"/>
      <c r="U37" s="160"/>
      <c r="V37" s="160"/>
      <c r="W37" s="160"/>
      <c r="X37" s="188"/>
      <c r="Z37" s="68"/>
      <c r="AA37" s="103"/>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4"/>
      <c r="BR37" s="104"/>
      <c r="BS37" s="104"/>
      <c r="BT37" s="104"/>
      <c r="BU37" s="104"/>
      <c r="BV37" s="104"/>
      <c r="BW37" s="104"/>
      <c r="BX37" s="104"/>
      <c r="BY37" s="104"/>
      <c r="BZ37" s="104"/>
      <c r="CA37" s="104"/>
      <c r="CB37" s="104"/>
      <c r="CC37" s="104"/>
      <c r="CD37" s="104"/>
      <c r="CE37" s="104"/>
      <c r="CF37" s="104"/>
      <c r="CG37" s="104"/>
      <c r="CH37" s="104"/>
      <c r="CI37" s="104"/>
    </row>
    <row r="38" spans="3:87">
      <c r="C38" s="204"/>
      <c r="D38" s="205"/>
      <c r="E38" s="205"/>
      <c r="F38" s="206"/>
      <c r="G38" s="165" t="s">
        <v>175</v>
      </c>
      <c r="H38" s="166"/>
      <c r="I38" s="159"/>
      <c r="J38" s="160"/>
      <c r="K38" s="161"/>
      <c r="L38" s="159"/>
      <c r="M38" s="160"/>
      <c r="N38" s="160"/>
      <c r="O38" s="160"/>
      <c r="P38" s="161"/>
      <c r="Q38" s="159"/>
      <c r="R38" s="161"/>
      <c r="S38" s="159"/>
      <c r="T38" s="160"/>
      <c r="U38" s="160"/>
      <c r="V38" s="160"/>
      <c r="W38" s="160"/>
      <c r="X38" s="188"/>
      <c r="Z38" s="68"/>
      <c r="AA38" s="103"/>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c r="BX38" s="104"/>
      <c r="BY38" s="104"/>
      <c r="BZ38" s="104"/>
      <c r="CA38" s="104"/>
      <c r="CB38" s="104"/>
      <c r="CC38" s="104"/>
      <c r="CD38" s="104"/>
      <c r="CE38" s="104"/>
      <c r="CF38" s="104"/>
      <c r="CG38" s="104"/>
      <c r="CH38" s="104"/>
      <c r="CI38" s="104"/>
    </row>
    <row r="39" spans="3:87">
      <c r="C39" s="204"/>
      <c r="D39" s="205"/>
      <c r="E39" s="205"/>
      <c r="F39" s="206"/>
      <c r="G39" s="213" t="s">
        <v>175</v>
      </c>
      <c r="H39" s="214"/>
      <c r="I39" s="174"/>
      <c r="J39" s="175"/>
      <c r="K39" s="176"/>
      <c r="L39" s="174"/>
      <c r="M39" s="175"/>
      <c r="N39" s="175"/>
      <c r="O39" s="175"/>
      <c r="P39" s="176"/>
      <c r="Q39" s="174"/>
      <c r="R39" s="176"/>
      <c r="S39" s="174"/>
      <c r="T39" s="175"/>
      <c r="U39" s="175"/>
      <c r="V39" s="175"/>
      <c r="W39" s="175"/>
      <c r="X39" s="215"/>
      <c r="Z39" s="68"/>
      <c r="AA39" s="103"/>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c r="BX39" s="104"/>
      <c r="BY39" s="104"/>
      <c r="BZ39" s="104"/>
      <c r="CA39" s="104"/>
      <c r="CB39" s="104"/>
      <c r="CC39" s="104"/>
      <c r="CD39" s="104"/>
      <c r="CE39" s="104"/>
      <c r="CF39" s="104"/>
      <c r="CG39" s="104"/>
      <c r="CH39" s="104"/>
      <c r="CI39" s="104"/>
    </row>
    <row r="40" spans="3:87" ht="16.5" thickBot="1">
      <c r="C40" s="204"/>
      <c r="D40" s="205"/>
      <c r="E40" s="205"/>
      <c r="F40" s="206"/>
      <c r="G40" s="210" t="s">
        <v>176</v>
      </c>
      <c r="H40" s="211"/>
      <c r="I40" s="211"/>
      <c r="J40" s="211"/>
      <c r="K40" s="211"/>
      <c r="L40" s="211"/>
      <c r="M40" s="211"/>
      <c r="N40" s="211"/>
      <c r="O40" s="211"/>
      <c r="P40" s="211"/>
      <c r="Q40" s="211"/>
      <c r="R40" s="211"/>
      <c r="S40" s="211"/>
      <c r="T40" s="211"/>
      <c r="U40" s="211"/>
      <c r="V40" s="211"/>
      <c r="W40" s="211"/>
      <c r="X40" s="212"/>
      <c r="Z40" s="68"/>
      <c r="AA40" s="103"/>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4"/>
      <c r="CA40" s="104"/>
      <c r="CB40" s="104"/>
      <c r="CC40" s="104"/>
      <c r="CD40" s="104"/>
      <c r="CE40" s="104"/>
      <c r="CF40" s="104"/>
      <c r="CG40" s="104"/>
      <c r="CH40" s="104"/>
      <c r="CI40" s="104"/>
    </row>
    <row r="41" spans="3:87" ht="32.450000000000003" customHeight="1">
      <c r="C41" s="201" t="s">
        <v>160</v>
      </c>
      <c r="D41" s="202"/>
      <c r="E41" s="202"/>
      <c r="F41" s="203"/>
      <c r="G41" s="226" t="s">
        <v>12</v>
      </c>
      <c r="H41" s="227"/>
      <c r="I41" s="227"/>
      <c r="J41" s="227"/>
      <c r="K41" s="227"/>
      <c r="L41" s="228"/>
      <c r="M41" s="216"/>
      <c r="N41" s="217"/>
      <c r="O41" s="217"/>
      <c r="P41" s="217"/>
      <c r="Q41" s="112" t="s">
        <v>13</v>
      </c>
      <c r="R41" s="196" t="s">
        <v>269</v>
      </c>
      <c r="S41" s="196"/>
      <c r="T41" s="196"/>
      <c r="U41" s="196"/>
      <c r="V41" s="196"/>
      <c r="W41" s="196"/>
      <c r="X41" s="197"/>
      <c r="Y41" s="113"/>
      <c r="Z41" s="114"/>
      <c r="AA41" s="115"/>
      <c r="AB41" s="68" t="b">
        <v>0</v>
      </c>
      <c r="AC41" s="68"/>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row>
    <row r="42" spans="3:87" ht="21" customHeight="1">
      <c r="C42" s="204"/>
      <c r="D42" s="205"/>
      <c r="E42" s="205"/>
      <c r="F42" s="206"/>
      <c r="G42" s="229" t="s">
        <v>88</v>
      </c>
      <c r="H42" s="230"/>
      <c r="I42" s="230"/>
      <c r="J42" s="230"/>
      <c r="K42" s="230"/>
      <c r="L42" s="231"/>
      <c r="M42" s="220"/>
      <c r="N42" s="221"/>
      <c r="O42" s="221"/>
      <c r="P42" s="221"/>
      <c r="Q42" s="116" t="s">
        <v>13</v>
      </c>
      <c r="R42" s="224" t="s">
        <v>91</v>
      </c>
      <c r="S42" s="224"/>
      <c r="T42" s="224"/>
      <c r="U42" s="224"/>
      <c r="V42" s="224"/>
      <c r="W42" s="224"/>
      <c r="X42" s="225"/>
      <c r="Z42" s="68"/>
      <c r="AA42" s="117"/>
      <c r="AB42" s="68"/>
      <c r="AC42" s="68"/>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row>
    <row r="43" spans="3:87" ht="21" customHeight="1">
      <c r="C43" s="204"/>
      <c r="D43" s="205"/>
      <c r="E43" s="205"/>
      <c r="F43" s="206"/>
      <c r="G43" s="229" t="s">
        <v>40</v>
      </c>
      <c r="H43" s="230"/>
      <c r="I43" s="230"/>
      <c r="J43" s="230"/>
      <c r="K43" s="230"/>
      <c r="L43" s="231"/>
      <c r="M43" s="222" t="str">
        <f>IF(M41="","",SUM(M44:P45))</f>
        <v/>
      </c>
      <c r="N43" s="223"/>
      <c r="O43" s="223"/>
      <c r="P43" s="223"/>
      <c r="Q43" s="116" t="s">
        <v>13</v>
      </c>
      <c r="R43" s="106"/>
      <c r="S43" s="106"/>
      <c r="T43" s="106"/>
      <c r="X43" s="118"/>
      <c r="Z43" s="68"/>
      <c r="AA43" s="117"/>
      <c r="AB43" s="68"/>
      <c r="AC43" s="68"/>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row>
    <row r="44" spans="3:87" ht="21" customHeight="1">
      <c r="C44" s="204"/>
      <c r="D44" s="205"/>
      <c r="E44" s="205"/>
      <c r="F44" s="206"/>
      <c r="G44" s="229" t="s">
        <v>89</v>
      </c>
      <c r="H44" s="230"/>
      <c r="I44" s="230"/>
      <c r="J44" s="230"/>
      <c r="K44" s="230"/>
      <c r="L44" s="231"/>
      <c r="M44" s="220" t="str">
        <f>IF(M41="","",ROUNDUP(M41*30%,0))</f>
        <v/>
      </c>
      <c r="N44" s="221"/>
      <c r="O44" s="221"/>
      <c r="P44" s="221"/>
      <c r="Q44" s="116" t="s">
        <v>13</v>
      </c>
      <c r="R44" s="106"/>
      <c r="X44" s="118"/>
      <c r="Z44" s="68"/>
      <c r="AA44" s="117"/>
      <c r="AB44" s="68"/>
      <c r="AC44" s="68"/>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row>
    <row r="45" spans="3:87" ht="21" customHeight="1">
      <c r="C45" s="204"/>
      <c r="D45" s="205"/>
      <c r="E45" s="205"/>
      <c r="F45" s="206"/>
      <c r="G45" s="229" t="s">
        <v>90</v>
      </c>
      <c r="H45" s="230"/>
      <c r="I45" s="230"/>
      <c r="J45" s="230"/>
      <c r="K45" s="230"/>
      <c r="L45" s="231"/>
      <c r="M45" s="220"/>
      <c r="N45" s="221"/>
      <c r="O45" s="221"/>
      <c r="P45" s="221"/>
      <c r="Q45" s="116" t="s">
        <v>13</v>
      </c>
      <c r="R45" s="198" t="s">
        <v>257</v>
      </c>
      <c r="S45" s="199"/>
      <c r="T45" s="199"/>
      <c r="U45" s="199"/>
      <c r="V45" s="199"/>
      <c r="W45" s="199"/>
      <c r="X45" s="200"/>
      <c r="Z45" s="68"/>
      <c r="AA45" s="117"/>
      <c r="AB45" s="68"/>
      <c r="AC45" s="68"/>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row>
    <row r="46" spans="3:87" ht="34.15" customHeight="1">
      <c r="C46" s="204"/>
      <c r="D46" s="205"/>
      <c r="E46" s="205"/>
      <c r="F46" s="206"/>
      <c r="G46" s="232" t="s">
        <v>87</v>
      </c>
      <c r="H46" s="233"/>
      <c r="I46" s="233"/>
      <c r="J46" s="233"/>
      <c r="K46" s="233"/>
      <c r="L46" s="234"/>
      <c r="M46" s="218"/>
      <c r="N46" s="219"/>
      <c r="O46" s="219"/>
      <c r="P46" s="219"/>
      <c r="Q46" s="119" t="s">
        <v>13</v>
      </c>
      <c r="R46" s="235" t="s">
        <v>185</v>
      </c>
      <c r="S46" s="235"/>
      <c r="T46" s="235"/>
      <c r="U46" s="235"/>
      <c r="V46" s="235"/>
      <c r="W46" s="235"/>
      <c r="X46" s="236"/>
      <c r="Y46" s="107"/>
      <c r="Z46" s="120"/>
      <c r="AA46" s="121"/>
      <c r="AB46" s="68"/>
      <c r="AC46" s="68"/>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row>
    <row r="47" spans="3:87" ht="20.45" customHeight="1" thickBot="1">
      <c r="C47" s="207"/>
      <c r="D47" s="208"/>
      <c r="E47" s="208"/>
      <c r="F47" s="209"/>
      <c r="G47" s="191" t="s">
        <v>161</v>
      </c>
      <c r="H47" s="192"/>
      <c r="I47" s="192"/>
      <c r="J47" s="192"/>
      <c r="K47" s="192"/>
      <c r="L47" s="193"/>
      <c r="M47" s="194" t="str">
        <f>IF(M41="","",SUM(M41+M43+M46))</f>
        <v/>
      </c>
      <c r="N47" s="195"/>
      <c r="O47" s="195"/>
      <c r="P47" s="195"/>
      <c r="Q47" s="122" t="s">
        <v>13</v>
      </c>
      <c r="R47" s="123" t="s">
        <v>150</v>
      </c>
      <c r="S47" s="124"/>
      <c r="T47" s="124"/>
      <c r="U47" s="124"/>
      <c r="V47" s="124"/>
      <c r="W47" s="124"/>
      <c r="X47" s="125"/>
      <c r="Y47" s="107"/>
      <c r="Z47" s="120"/>
      <c r="AA47" s="121"/>
      <c r="AB47" s="68"/>
      <c r="AC47" s="68"/>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row>
    <row r="48" spans="3:87" ht="18.600000000000001" customHeight="1">
      <c r="C48" s="326" t="s">
        <v>93</v>
      </c>
      <c r="D48" s="312"/>
      <c r="E48" s="312"/>
      <c r="F48" s="312"/>
      <c r="G48" s="343" t="s">
        <v>8</v>
      </c>
      <c r="H48" s="344"/>
      <c r="I48" s="344"/>
      <c r="J48" s="345"/>
      <c r="K48" s="343" t="s">
        <v>81</v>
      </c>
      <c r="L48" s="344"/>
      <c r="M48" s="344"/>
      <c r="N48" s="344"/>
      <c r="O48" s="344"/>
      <c r="P48" s="344"/>
      <c r="Q48" s="344"/>
      <c r="R48" s="344"/>
      <c r="S48" s="345"/>
      <c r="T48" s="343" t="s">
        <v>246</v>
      </c>
      <c r="U48" s="344"/>
      <c r="V48" s="344"/>
      <c r="W48" s="345"/>
      <c r="X48" s="87" t="s">
        <v>247</v>
      </c>
      <c r="Z48" s="68"/>
      <c r="AA48" s="103"/>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row>
    <row r="49" spans="3:87" ht="16.149999999999999" customHeight="1">
      <c r="C49" s="327"/>
      <c r="D49" s="273"/>
      <c r="E49" s="273"/>
      <c r="F49" s="273"/>
      <c r="G49" s="347" t="s">
        <v>80</v>
      </c>
      <c r="H49" s="348"/>
      <c r="I49" s="348"/>
      <c r="J49" s="349"/>
      <c r="K49" s="177"/>
      <c r="L49" s="178"/>
      <c r="M49" s="178"/>
      <c r="N49" s="178"/>
      <c r="O49" s="178"/>
      <c r="P49" s="178"/>
      <c r="Q49" s="178"/>
      <c r="R49" s="178"/>
      <c r="S49" s="346"/>
      <c r="T49" s="179"/>
      <c r="U49" s="180"/>
      <c r="V49" s="180"/>
      <c r="W49" s="181"/>
      <c r="X49" s="38"/>
      <c r="Z49" s="68"/>
      <c r="AA49" s="103"/>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row>
    <row r="50" spans="3:87" ht="18.600000000000001" customHeight="1">
      <c r="C50" s="328"/>
      <c r="D50" s="275"/>
      <c r="E50" s="275"/>
      <c r="F50" s="275"/>
      <c r="G50" s="350"/>
      <c r="H50" s="205"/>
      <c r="I50" s="205"/>
      <c r="J50" s="206"/>
      <c r="K50" s="177"/>
      <c r="L50" s="178"/>
      <c r="M50" s="178"/>
      <c r="N50" s="178"/>
      <c r="O50" s="178"/>
      <c r="P50" s="178"/>
      <c r="Q50" s="178"/>
      <c r="R50" s="178"/>
      <c r="S50" s="178"/>
      <c r="T50" s="179"/>
      <c r="U50" s="180"/>
      <c r="V50" s="180"/>
      <c r="W50" s="181"/>
      <c r="X50" s="38"/>
      <c r="Z50" s="68"/>
      <c r="AA50" s="103"/>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row>
    <row r="51" spans="3:87" ht="18.600000000000001" customHeight="1">
      <c r="C51" s="328"/>
      <c r="D51" s="275"/>
      <c r="E51" s="275"/>
      <c r="F51" s="275"/>
      <c r="G51" s="350"/>
      <c r="H51" s="205"/>
      <c r="I51" s="205"/>
      <c r="J51" s="206"/>
      <c r="K51" s="177"/>
      <c r="L51" s="178"/>
      <c r="M51" s="178"/>
      <c r="N51" s="178"/>
      <c r="O51" s="178"/>
      <c r="P51" s="178"/>
      <c r="Q51" s="178"/>
      <c r="R51" s="178"/>
      <c r="S51" s="178"/>
      <c r="T51" s="179"/>
      <c r="U51" s="180"/>
      <c r="V51" s="180"/>
      <c r="W51" s="181"/>
      <c r="X51" s="38"/>
      <c r="Z51" s="68"/>
      <c r="AA51" s="103"/>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row>
    <row r="52" spans="3:87" ht="18.600000000000001" customHeight="1">
      <c r="C52" s="328"/>
      <c r="D52" s="275"/>
      <c r="E52" s="275"/>
      <c r="F52" s="275"/>
      <c r="G52" s="350"/>
      <c r="H52" s="205"/>
      <c r="I52" s="205"/>
      <c r="J52" s="206"/>
      <c r="K52" s="177"/>
      <c r="L52" s="178"/>
      <c r="M52" s="178"/>
      <c r="N52" s="178"/>
      <c r="O52" s="178"/>
      <c r="P52" s="178"/>
      <c r="Q52" s="178"/>
      <c r="R52" s="178"/>
      <c r="S52" s="178"/>
      <c r="T52" s="179"/>
      <c r="U52" s="180"/>
      <c r="V52" s="180"/>
      <c r="W52" s="181"/>
      <c r="X52" s="38"/>
      <c r="Z52" s="68"/>
      <c r="AA52" s="103"/>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104"/>
      <c r="BN52" s="104"/>
      <c r="BO52" s="104"/>
      <c r="BP52" s="104"/>
      <c r="BQ52" s="104"/>
      <c r="BR52" s="104"/>
      <c r="BS52" s="104"/>
      <c r="BT52" s="104"/>
      <c r="BU52" s="104"/>
      <c r="BV52" s="104"/>
      <c r="BW52" s="104"/>
      <c r="BX52" s="104"/>
      <c r="BY52" s="104"/>
      <c r="BZ52" s="104"/>
      <c r="CA52" s="104"/>
      <c r="CB52" s="104"/>
      <c r="CC52" s="104"/>
      <c r="CD52" s="104"/>
      <c r="CE52" s="104"/>
      <c r="CF52" s="104"/>
      <c r="CG52" s="104"/>
      <c r="CH52" s="104"/>
      <c r="CI52" s="104"/>
    </row>
    <row r="53" spans="3:87" ht="18.600000000000001" customHeight="1" thickBot="1">
      <c r="C53" s="329"/>
      <c r="D53" s="314"/>
      <c r="E53" s="314"/>
      <c r="F53" s="314"/>
      <c r="G53" s="351"/>
      <c r="H53" s="208"/>
      <c r="I53" s="208"/>
      <c r="J53" s="209"/>
      <c r="K53" s="182" t="s">
        <v>142</v>
      </c>
      <c r="L53" s="183"/>
      <c r="M53" s="183"/>
      <c r="N53" s="183"/>
      <c r="O53" s="183"/>
      <c r="P53" s="183"/>
      <c r="Q53" s="183"/>
      <c r="R53" s="183"/>
      <c r="S53" s="183"/>
      <c r="T53" s="183"/>
      <c r="U53" s="183"/>
      <c r="V53" s="183"/>
      <c r="W53" s="183"/>
      <c r="X53" s="184"/>
      <c r="Z53" s="68"/>
      <c r="AA53" s="103"/>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c r="BM53" s="104"/>
      <c r="BN53" s="104"/>
      <c r="BO53" s="104"/>
      <c r="BP53" s="104"/>
      <c r="BQ53" s="104"/>
      <c r="BR53" s="104"/>
      <c r="BS53" s="104"/>
      <c r="BT53" s="104"/>
      <c r="BU53" s="104"/>
      <c r="BV53" s="104"/>
      <c r="BW53" s="104"/>
      <c r="BX53" s="104"/>
      <c r="BY53" s="104"/>
      <c r="BZ53" s="104"/>
      <c r="CA53" s="104"/>
      <c r="CB53" s="104"/>
      <c r="CC53" s="104"/>
      <c r="CD53" s="104"/>
      <c r="CE53" s="104"/>
      <c r="CF53" s="104"/>
      <c r="CG53" s="104"/>
      <c r="CH53" s="104"/>
      <c r="CI53" s="104"/>
    </row>
    <row r="54" spans="3:87">
      <c r="C54" s="270" t="s">
        <v>94</v>
      </c>
      <c r="D54" s="271"/>
      <c r="E54" s="271"/>
      <c r="F54" s="271"/>
      <c r="G54" s="276" t="s">
        <v>43</v>
      </c>
      <c r="H54" s="277"/>
      <c r="I54" s="278"/>
      <c r="J54" s="279"/>
      <c r="K54" s="276" t="s">
        <v>0</v>
      </c>
      <c r="L54" s="277"/>
      <c r="M54" s="280"/>
      <c r="N54" s="280"/>
      <c r="O54" s="280"/>
      <c r="P54" s="280"/>
      <c r="Q54" s="280"/>
      <c r="R54" s="280"/>
      <c r="S54" s="280"/>
      <c r="T54" s="280"/>
      <c r="U54" s="280"/>
      <c r="V54" s="280"/>
      <c r="W54" s="280"/>
      <c r="X54" s="281"/>
      <c r="Z54" s="68"/>
      <c r="AA54" s="103"/>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c r="BM54" s="104"/>
      <c r="BN54" s="104"/>
      <c r="BO54" s="104"/>
      <c r="BP54" s="104"/>
      <c r="BQ54" s="104"/>
      <c r="BR54" s="104"/>
      <c r="BS54" s="104"/>
      <c r="BT54" s="104"/>
      <c r="BU54" s="104"/>
      <c r="BV54" s="104"/>
      <c r="BW54" s="104"/>
      <c r="BX54" s="104"/>
      <c r="BY54" s="104"/>
      <c r="BZ54" s="104"/>
      <c r="CA54" s="104"/>
      <c r="CB54" s="104"/>
      <c r="CC54" s="104"/>
      <c r="CD54" s="104"/>
      <c r="CE54" s="104"/>
      <c r="CF54" s="104"/>
      <c r="CG54" s="104"/>
      <c r="CH54" s="104"/>
      <c r="CI54" s="104"/>
    </row>
    <row r="55" spans="3:87">
      <c r="C55" s="272"/>
      <c r="D55" s="273"/>
      <c r="E55" s="273"/>
      <c r="F55" s="273"/>
      <c r="G55" s="282" t="s">
        <v>14</v>
      </c>
      <c r="H55" s="283"/>
      <c r="I55" s="284"/>
      <c r="J55" s="284"/>
      <c r="K55" s="284"/>
      <c r="L55" s="284"/>
      <c r="M55" s="284"/>
      <c r="N55" s="285"/>
      <c r="O55" s="282" t="s">
        <v>236</v>
      </c>
      <c r="P55" s="283"/>
      <c r="Q55" s="286"/>
      <c r="R55" s="287"/>
      <c r="S55" s="287"/>
      <c r="T55" s="287"/>
      <c r="U55" s="287"/>
      <c r="V55" s="287"/>
      <c r="W55" s="287"/>
      <c r="X55" s="288"/>
      <c r="Z55" s="68"/>
      <c r="AA55" s="103"/>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4"/>
      <c r="BI55" s="104"/>
      <c r="BJ55" s="104"/>
      <c r="BK55" s="104"/>
      <c r="BL55" s="104"/>
      <c r="BM55" s="104"/>
      <c r="BN55" s="104"/>
      <c r="BO55" s="104"/>
      <c r="BP55" s="104"/>
      <c r="BQ55" s="104"/>
      <c r="BR55" s="104"/>
      <c r="BS55" s="104"/>
      <c r="BT55" s="104"/>
      <c r="BU55" s="104"/>
      <c r="BV55" s="104"/>
      <c r="BW55" s="104"/>
      <c r="BX55" s="104"/>
      <c r="BY55" s="104"/>
      <c r="BZ55" s="104"/>
      <c r="CA55" s="104"/>
      <c r="CB55" s="104"/>
      <c r="CC55" s="104"/>
      <c r="CD55" s="104"/>
      <c r="CE55" s="104"/>
      <c r="CF55" s="104"/>
      <c r="CG55" s="104"/>
      <c r="CH55" s="104"/>
      <c r="CI55" s="104"/>
    </row>
    <row r="56" spans="3:87" ht="19.5" thickBot="1">
      <c r="C56" s="274"/>
      <c r="D56" s="275"/>
      <c r="E56" s="275"/>
      <c r="F56" s="275"/>
      <c r="G56" s="289" t="s">
        <v>16</v>
      </c>
      <c r="H56" s="290"/>
      <c r="I56" s="336"/>
      <c r="J56" s="336"/>
      <c r="K56" s="336"/>
      <c r="L56" s="336"/>
      <c r="M56" s="336"/>
      <c r="N56" s="337"/>
      <c r="O56" s="338" t="s">
        <v>17</v>
      </c>
      <c r="P56" s="339"/>
      <c r="Q56" s="340"/>
      <c r="R56" s="341"/>
      <c r="S56" s="341"/>
      <c r="T56" s="341"/>
      <c r="U56" s="341"/>
      <c r="V56" s="341"/>
      <c r="W56" s="341"/>
      <c r="X56" s="342"/>
      <c r="Z56" s="68"/>
      <c r="AA56" s="103"/>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row>
    <row r="57" spans="3:87" ht="29.45" customHeight="1">
      <c r="C57" s="311" t="s">
        <v>151</v>
      </c>
      <c r="D57" s="312"/>
      <c r="E57" s="312"/>
      <c r="F57" s="312"/>
      <c r="G57" s="315" t="s">
        <v>159</v>
      </c>
      <c r="H57" s="316"/>
      <c r="I57" s="316"/>
      <c r="J57" s="316"/>
      <c r="K57" s="316"/>
      <c r="L57" s="316"/>
      <c r="M57" s="316"/>
      <c r="N57" s="316"/>
      <c r="O57" s="316"/>
      <c r="P57" s="317"/>
      <c r="Q57" s="318" t="s">
        <v>265</v>
      </c>
      <c r="R57" s="319"/>
      <c r="S57" s="319"/>
      <c r="T57" s="319"/>
      <c r="U57" s="319"/>
      <c r="V57" s="319"/>
      <c r="W57" s="319"/>
      <c r="X57" s="320"/>
      <c r="Z57" s="68"/>
      <c r="AA57" s="103"/>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c r="BM57" s="104"/>
      <c r="BN57" s="104"/>
      <c r="BO57" s="104"/>
      <c r="BP57" s="104"/>
      <c r="BQ57" s="104"/>
      <c r="BR57" s="104"/>
      <c r="BS57" s="104"/>
      <c r="BT57" s="104"/>
      <c r="BU57" s="104"/>
      <c r="BV57" s="104"/>
      <c r="BW57" s="104"/>
      <c r="BX57" s="104"/>
      <c r="BY57" s="104"/>
      <c r="BZ57" s="104"/>
      <c r="CA57" s="104"/>
      <c r="CB57" s="104"/>
      <c r="CC57" s="104"/>
      <c r="CD57" s="104"/>
      <c r="CE57" s="104"/>
      <c r="CF57" s="104"/>
      <c r="CG57" s="104"/>
      <c r="CH57" s="104"/>
      <c r="CI57" s="104"/>
    </row>
    <row r="58" spans="3:87" ht="23.45" customHeight="1">
      <c r="C58" s="272"/>
      <c r="D58" s="273"/>
      <c r="E58" s="273"/>
      <c r="F58" s="273"/>
      <c r="G58" s="282" t="s">
        <v>43</v>
      </c>
      <c r="H58" s="283"/>
      <c r="I58" s="284"/>
      <c r="J58" s="285"/>
      <c r="K58" s="282" t="s">
        <v>0</v>
      </c>
      <c r="L58" s="283"/>
      <c r="M58" s="324"/>
      <c r="N58" s="324"/>
      <c r="O58" s="324"/>
      <c r="P58" s="324"/>
      <c r="Q58" s="324"/>
      <c r="R58" s="324"/>
      <c r="S58" s="324"/>
      <c r="T58" s="324"/>
      <c r="U58" s="324"/>
      <c r="V58" s="324"/>
      <c r="W58" s="324"/>
      <c r="X58" s="325"/>
      <c r="Z58" s="68"/>
      <c r="AA58" s="103"/>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row>
    <row r="59" spans="3:87" ht="22.9" customHeight="1">
      <c r="C59" s="272"/>
      <c r="D59" s="273"/>
      <c r="E59" s="273"/>
      <c r="F59" s="273"/>
      <c r="G59" s="282" t="s">
        <v>14</v>
      </c>
      <c r="H59" s="283"/>
      <c r="I59" s="284"/>
      <c r="J59" s="284"/>
      <c r="K59" s="284"/>
      <c r="L59" s="284"/>
      <c r="M59" s="284"/>
      <c r="N59" s="285"/>
      <c r="O59" s="282" t="s">
        <v>15</v>
      </c>
      <c r="P59" s="283"/>
      <c r="Q59" s="284"/>
      <c r="R59" s="284"/>
      <c r="S59" s="284"/>
      <c r="T59" s="284"/>
      <c r="U59" s="284"/>
      <c r="V59" s="284"/>
      <c r="W59" s="284"/>
      <c r="X59" s="373"/>
      <c r="Z59" s="68"/>
      <c r="AA59" s="103"/>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c r="BM59" s="104"/>
      <c r="BN59" s="104"/>
      <c r="BO59" s="104"/>
      <c r="BP59" s="104"/>
      <c r="BQ59" s="104"/>
      <c r="BR59" s="104"/>
      <c r="BS59" s="104"/>
      <c r="BT59" s="104"/>
      <c r="BU59" s="104"/>
      <c r="BV59" s="104"/>
      <c r="BW59" s="104"/>
      <c r="BX59" s="104"/>
      <c r="BY59" s="104"/>
      <c r="BZ59" s="104"/>
      <c r="CA59" s="104"/>
      <c r="CB59" s="104"/>
      <c r="CC59" s="104"/>
      <c r="CD59" s="104"/>
      <c r="CE59" s="104"/>
      <c r="CF59" s="104"/>
      <c r="CG59" s="104"/>
      <c r="CH59" s="104"/>
      <c r="CI59" s="104"/>
    </row>
    <row r="60" spans="3:87" ht="16.5" thickBot="1">
      <c r="C60" s="313"/>
      <c r="D60" s="314"/>
      <c r="E60" s="314"/>
      <c r="F60" s="314"/>
      <c r="G60" s="289" t="s">
        <v>16</v>
      </c>
      <c r="H60" s="290"/>
      <c r="I60" s="336"/>
      <c r="J60" s="336"/>
      <c r="K60" s="336"/>
      <c r="L60" s="336"/>
      <c r="M60" s="336"/>
      <c r="N60" s="337"/>
      <c r="O60" s="338" t="s">
        <v>17</v>
      </c>
      <c r="P60" s="339"/>
      <c r="Q60" s="333"/>
      <c r="R60" s="334"/>
      <c r="S60" s="334"/>
      <c r="T60" s="334"/>
      <c r="U60" s="334"/>
      <c r="V60" s="334"/>
      <c r="W60" s="334"/>
      <c r="X60" s="335"/>
      <c r="Z60" s="68"/>
      <c r="AA60" s="103"/>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B60" s="104"/>
      <c r="BC60" s="104"/>
      <c r="BD60" s="104"/>
      <c r="BE60" s="104"/>
      <c r="BF60" s="104"/>
      <c r="BG60" s="104"/>
      <c r="BH60" s="104"/>
      <c r="BI60" s="104"/>
      <c r="BJ60" s="104"/>
      <c r="BK60" s="104"/>
      <c r="BL60" s="104"/>
      <c r="BM60" s="104"/>
      <c r="BN60" s="104"/>
      <c r="BO60" s="104"/>
      <c r="BP60" s="104"/>
      <c r="BQ60" s="104"/>
      <c r="BR60" s="104"/>
      <c r="BS60" s="104"/>
      <c r="BT60" s="104"/>
      <c r="BU60" s="104"/>
      <c r="BV60" s="104"/>
      <c r="BW60" s="104"/>
      <c r="BX60" s="104"/>
      <c r="BY60" s="104"/>
      <c r="BZ60" s="104"/>
      <c r="CA60" s="104"/>
      <c r="CB60" s="104"/>
      <c r="CC60" s="104"/>
      <c r="CD60" s="104"/>
      <c r="CE60" s="104"/>
      <c r="CF60" s="104"/>
      <c r="CG60" s="104"/>
      <c r="CH60" s="104"/>
      <c r="CI60" s="104"/>
    </row>
    <row r="61" spans="3:87" ht="29.45" customHeight="1">
      <c r="C61" s="311" t="s">
        <v>152</v>
      </c>
      <c r="D61" s="312"/>
      <c r="E61" s="312"/>
      <c r="F61" s="312"/>
      <c r="G61" s="315" t="s">
        <v>144</v>
      </c>
      <c r="H61" s="316"/>
      <c r="I61" s="316"/>
      <c r="J61" s="316"/>
      <c r="K61" s="316"/>
      <c r="L61" s="316"/>
      <c r="M61" s="316"/>
      <c r="N61" s="316"/>
      <c r="O61" s="316"/>
      <c r="P61" s="317"/>
      <c r="Q61" s="318" t="s">
        <v>265</v>
      </c>
      <c r="R61" s="319"/>
      <c r="S61" s="319"/>
      <c r="T61" s="319"/>
      <c r="U61" s="319"/>
      <c r="V61" s="319"/>
      <c r="W61" s="319"/>
      <c r="X61" s="320"/>
      <c r="Z61" s="68"/>
      <c r="AA61" s="103"/>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c r="BF61" s="104"/>
      <c r="BG61" s="104"/>
      <c r="BH61" s="104"/>
      <c r="BI61" s="104"/>
      <c r="BJ61" s="104"/>
      <c r="BK61" s="104"/>
      <c r="BL61" s="104"/>
      <c r="BM61" s="104"/>
      <c r="BN61" s="104"/>
      <c r="BO61" s="104"/>
      <c r="BP61" s="104"/>
      <c r="BQ61" s="104"/>
      <c r="BR61" s="104"/>
      <c r="BS61" s="104"/>
      <c r="BT61" s="104"/>
      <c r="BU61" s="104"/>
      <c r="BV61" s="104"/>
      <c r="BW61" s="104"/>
      <c r="BX61" s="104"/>
      <c r="BY61" s="104"/>
      <c r="BZ61" s="104"/>
      <c r="CA61" s="104"/>
      <c r="CB61" s="104"/>
      <c r="CC61" s="104"/>
      <c r="CD61" s="104"/>
      <c r="CE61" s="104"/>
      <c r="CF61" s="104"/>
      <c r="CG61" s="104"/>
      <c r="CH61" s="104"/>
      <c r="CI61" s="104"/>
    </row>
    <row r="62" spans="3:87" ht="23.45" customHeight="1">
      <c r="C62" s="272"/>
      <c r="D62" s="273"/>
      <c r="E62" s="273"/>
      <c r="F62" s="273"/>
      <c r="G62" s="282" t="s">
        <v>43</v>
      </c>
      <c r="H62" s="283"/>
      <c r="I62" s="284"/>
      <c r="J62" s="285"/>
      <c r="K62" s="282" t="s">
        <v>0</v>
      </c>
      <c r="L62" s="283"/>
      <c r="M62" s="324"/>
      <c r="N62" s="324"/>
      <c r="O62" s="324"/>
      <c r="P62" s="324"/>
      <c r="Q62" s="324"/>
      <c r="R62" s="324"/>
      <c r="S62" s="324"/>
      <c r="T62" s="324"/>
      <c r="U62" s="324"/>
      <c r="V62" s="324"/>
      <c r="W62" s="324"/>
      <c r="X62" s="325"/>
      <c r="Z62" s="68"/>
      <c r="AA62" s="103"/>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c r="BF62" s="104"/>
      <c r="BG62" s="104"/>
      <c r="BH62" s="104"/>
      <c r="BI62" s="104"/>
      <c r="BJ62" s="104"/>
      <c r="BK62" s="104"/>
      <c r="BL62" s="104"/>
      <c r="BM62" s="104"/>
      <c r="BN62" s="104"/>
      <c r="BO62" s="104"/>
      <c r="BP62" s="104"/>
      <c r="BQ62" s="104"/>
      <c r="BR62" s="104"/>
      <c r="BS62" s="104"/>
      <c r="BT62" s="104"/>
      <c r="BU62" s="104"/>
      <c r="BV62" s="104"/>
      <c r="BW62" s="104"/>
      <c r="BX62" s="104"/>
      <c r="BY62" s="104"/>
      <c r="BZ62" s="104"/>
      <c r="CA62" s="104"/>
      <c r="CB62" s="104"/>
      <c r="CC62" s="104"/>
      <c r="CD62" s="104"/>
      <c r="CE62" s="104"/>
      <c r="CF62" s="104"/>
      <c r="CG62" s="104"/>
      <c r="CH62" s="104"/>
      <c r="CI62" s="104"/>
    </row>
    <row r="63" spans="3:87" ht="22.9" customHeight="1">
      <c r="C63" s="272"/>
      <c r="D63" s="273"/>
      <c r="E63" s="273"/>
      <c r="F63" s="273"/>
      <c r="G63" s="282" t="s">
        <v>14</v>
      </c>
      <c r="H63" s="283"/>
      <c r="I63" s="284" t="s">
        <v>231</v>
      </c>
      <c r="J63" s="284"/>
      <c r="K63" s="284"/>
      <c r="L63" s="284"/>
      <c r="M63" s="284"/>
      <c r="N63" s="285"/>
      <c r="O63" s="282" t="s">
        <v>15</v>
      </c>
      <c r="P63" s="283"/>
      <c r="Q63" s="284"/>
      <c r="R63" s="284"/>
      <c r="S63" s="284"/>
      <c r="T63" s="284"/>
      <c r="U63" s="284"/>
      <c r="V63" s="284"/>
      <c r="W63" s="284"/>
      <c r="X63" s="373"/>
      <c r="Z63" s="68"/>
      <c r="AA63" s="103"/>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c r="BR63" s="104"/>
      <c r="BS63" s="104"/>
      <c r="BT63" s="104"/>
      <c r="BU63" s="104"/>
      <c r="BV63" s="104"/>
      <c r="BW63" s="104"/>
      <c r="BX63" s="104"/>
      <c r="BY63" s="104"/>
      <c r="BZ63" s="104"/>
      <c r="CA63" s="104"/>
      <c r="CB63" s="104"/>
      <c r="CC63" s="104"/>
      <c r="CD63" s="104"/>
      <c r="CE63" s="104"/>
      <c r="CF63" s="104"/>
      <c r="CG63" s="104"/>
      <c r="CH63" s="104"/>
      <c r="CI63" s="104"/>
    </row>
    <row r="64" spans="3:87" ht="16.5" thickBot="1">
      <c r="C64" s="313"/>
      <c r="D64" s="314"/>
      <c r="E64" s="314"/>
      <c r="F64" s="314"/>
      <c r="G64" s="289" t="s">
        <v>16</v>
      </c>
      <c r="H64" s="290"/>
      <c r="I64" s="336"/>
      <c r="J64" s="336"/>
      <c r="K64" s="336"/>
      <c r="L64" s="336"/>
      <c r="M64" s="336"/>
      <c r="N64" s="337"/>
      <c r="O64" s="338" t="s">
        <v>17</v>
      </c>
      <c r="P64" s="339"/>
      <c r="Q64" s="333"/>
      <c r="R64" s="334"/>
      <c r="S64" s="334"/>
      <c r="T64" s="334"/>
      <c r="U64" s="334"/>
      <c r="V64" s="334"/>
      <c r="W64" s="334"/>
      <c r="X64" s="335"/>
      <c r="Z64" s="68"/>
      <c r="AA64" s="103"/>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104"/>
      <c r="BN64" s="104"/>
      <c r="BO64" s="104"/>
      <c r="BP64" s="104"/>
      <c r="BQ64" s="104"/>
      <c r="BR64" s="104"/>
      <c r="BS64" s="104"/>
      <c r="BT64" s="104"/>
      <c r="BU64" s="104"/>
      <c r="BV64" s="104"/>
      <c r="BW64" s="104"/>
      <c r="BX64" s="104"/>
      <c r="BY64" s="104"/>
      <c r="BZ64" s="104"/>
      <c r="CA64" s="104"/>
      <c r="CB64" s="104"/>
      <c r="CC64" s="104"/>
      <c r="CD64" s="104"/>
      <c r="CE64" s="104"/>
      <c r="CF64" s="104"/>
      <c r="CG64" s="104"/>
      <c r="CH64" s="104"/>
      <c r="CI64" s="104"/>
    </row>
    <row r="65" spans="3:87" ht="24" customHeight="1">
      <c r="C65" s="355" t="s">
        <v>153</v>
      </c>
      <c r="D65" s="202"/>
      <c r="E65" s="202"/>
      <c r="F65" s="203"/>
      <c r="G65" s="352" t="s">
        <v>96</v>
      </c>
      <c r="H65" s="353"/>
      <c r="I65" s="353"/>
      <c r="J65" s="353"/>
      <c r="K65" s="353"/>
      <c r="L65" s="354"/>
      <c r="M65" s="324"/>
      <c r="N65" s="324"/>
      <c r="O65" s="324"/>
      <c r="P65" s="324"/>
      <c r="Q65" s="324"/>
      <c r="R65" s="324"/>
      <c r="S65" s="324"/>
      <c r="T65" s="324"/>
      <c r="U65" s="324"/>
      <c r="V65" s="324"/>
      <c r="W65" s="324"/>
      <c r="X65" s="325"/>
      <c r="Z65" s="68"/>
      <c r="AA65" s="103"/>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104"/>
      <c r="BN65" s="104"/>
      <c r="BO65" s="104"/>
      <c r="BP65" s="104"/>
      <c r="BQ65" s="104"/>
      <c r="BR65" s="104"/>
      <c r="BS65" s="104"/>
      <c r="BT65" s="104"/>
      <c r="BU65" s="104"/>
      <c r="BV65" s="104"/>
      <c r="BW65" s="104"/>
      <c r="BX65" s="104"/>
      <c r="BY65" s="104"/>
      <c r="BZ65" s="104"/>
      <c r="CA65" s="104"/>
      <c r="CB65" s="104"/>
      <c r="CC65" s="104"/>
      <c r="CD65" s="104"/>
      <c r="CE65" s="104"/>
      <c r="CF65" s="104"/>
      <c r="CG65" s="104"/>
      <c r="CH65" s="104"/>
      <c r="CI65" s="104"/>
    </row>
    <row r="66" spans="3:87" ht="21.6" customHeight="1" thickBot="1">
      <c r="C66" s="356"/>
      <c r="D66" s="208"/>
      <c r="E66" s="208"/>
      <c r="F66" s="209"/>
      <c r="G66" s="374" t="s">
        <v>86</v>
      </c>
      <c r="H66" s="375"/>
      <c r="I66" s="309"/>
      <c r="J66" s="309"/>
      <c r="K66" s="309"/>
      <c r="L66" s="309"/>
      <c r="M66" s="309"/>
      <c r="N66" s="376"/>
      <c r="O66" s="374" t="s">
        <v>18</v>
      </c>
      <c r="P66" s="375"/>
      <c r="Q66" s="309"/>
      <c r="R66" s="309"/>
      <c r="S66" s="309"/>
      <c r="T66" s="309"/>
      <c r="U66" s="309"/>
      <c r="V66" s="309"/>
      <c r="W66" s="309"/>
      <c r="X66" s="310"/>
      <c r="Z66" s="68"/>
      <c r="AA66" s="103"/>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D66" s="104"/>
      <c r="BE66" s="104"/>
      <c r="BF66" s="104"/>
      <c r="BG66" s="104"/>
      <c r="BH66" s="104"/>
      <c r="BI66" s="104"/>
      <c r="BJ66" s="104"/>
      <c r="BK66" s="104"/>
      <c r="BL66" s="104"/>
      <c r="BM66" s="104"/>
      <c r="BN66" s="104"/>
      <c r="BO66" s="104"/>
      <c r="BP66" s="104"/>
      <c r="BQ66" s="104"/>
      <c r="BR66" s="104"/>
      <c r="BS66" s="104"/>
      <c r="BT66" s="104"/>
      <c r="BU66" s="104"/>
      <c r="BV66" s="104"/>
      <c r="BW66" s="104"/>
      <c r="BX66" s="104"/>
      <c r="BY66" s="104"/>
      <c r="BZ66" s="104"/>
      <c r="CA66" s="104"/>
      <c r="CB66" s="104"/>
      <c r="CC66" s="104"/>
      <c r="CD66" s="104"/>
      <c r="CE66" s="104"/>
      <c r="CF66" s="104"/>
      <c r="CG66" s="104"/>
      <c r="CH66" s="104"/>
      <c r="CI66" s="104"/>
    </row>
    <row r="67" spans="3:87" ht="24.6" customHeight="1">
      <c r="C67" s="357" t="s">
        <v>154</v>
      </c>
      <c r="D67" s="358"/>
      <c r="E67" s="358"/>
      <c r="F67" s="359"/>
      <c r="G67" s="365" t="s">
        <v>75</v>
      </c>
      <c r="H67" s="366"/>
      <c r="I67" s="366"/>
      <c r="J67" s="367"/>
      <c r="K67" s="368" t="s">
        <v>265</v>
      </c>
      <c r="L67" s="368"/>
      <c r="M67" s="368"/>
      <c r="N67" s="369"/>
      <c r="O67" s="363" t="s">
        <v>145</v>
      </c>
      <c r="P67" s="319"/>
      <c r="Q67" s="319"/>
      <c r="R67" s="319"/>
      <c r="S67" s="319"/>
      <c r="T67" s="319"/>
      <c r="U67" s="319"/>
      <c r="V67" s="319"/>
      <c r="W67" s="319"/>
      <c r="X67" s="364"/>
      <c r="Z67" s="68"/>
      <c r="AA67" s="103"/>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BH67" s="104"/>
      <c r="BI67" s="104"/>
      <c r="BJ67" s="104"/>
      <c r="BK67" s="104"/>
      <c r="BL67" s="104"/>
      <c r="BM67" s="104"/>
      <c r="BN67" s="104"/>
      <c r="BO67" s="104"/>
      <c r="BP67" s="104"/>
      <c r="BQ67" s="104"/>
      <c r="BR67" s="104"/>
      <c r="BS67" s="104"/>
      <c r="BT67" s="104"/>
      <c r="BU67" s="104"/>
      <c r="BV67" s="104"/>
      <c r="BW67" s="104"/>
      <c r="BX67" s="104"/>
      <c r="BY67" s="104"/>
      <c r="BZ67" s="104"/>
      <c r="CA67" s="104"/>
      <c r="CB67" s="104"/>
      <c r="CC67" s="104"/>
      <c r="CD67" s="104"/>
      <c r="CE67" s="104"/>
      <c r="CF67" s="104"/>
      <c r="CG67" s="104"/>
      <c r="CH67" s="104"/>
      <c r="CI67" s="104"/>
    </row>
    <row r="68" spans="3:87" ht="24" customHeight="1" thickBot="1">
      <c r="C68" s="360"/>
      <c r="D68" s="361"/>
      <c r="E68" s="361"/>
      <c r="F68" s="362"/>
      <c r="G68" s="370" t="s">
        <v>76</v>
      </c>
      <c r="H68" s="371"/>
      <c r="I68" s="371"/>
      <c r="J68" s="372"/>
      <c r="K68" s="292" t="s">
        <v>265</v>
      </c>
      <c r="L68" s="293"/>
      <c r="M68" s="293"/>
      <c r="N68" s="294"/>
      <c r="O68" s="295" t="s">
        <v>184</v>
      </c>
      <c r="P68" s="293"/>
      <c r="Q68" s="293"/>
      <c r="R68" s="293"/>
      <c r="S68" s="293"/>
      <c r="T68" s="293"/>
      <c r="U68" s="293"/>
      <c r="V68" s="293"/>
      <c r="W68" s="293"/>
      <c r="X68" s="296"/>
      <c r="Z68" s="68"/>
      <c r="AA68" s="103"/>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104"/>
      <c r="BN68" s="104"/>
      <c r="BO68" s="104"/>
      <c r="BP68" s="104"/>
      <c r="BQ68" s="104"/>
      <c r="BR68" s="104"/>
      <c r="BS68" s="104"/>
      <c r="BT68" s="104"/>
      <c r="BU68" s="104"/>
      <c r="BV68" s="104"/>
      <c r="BW68" s="104"/>
      <c r="BX68" s="104"/>
      <c r="BY68" s="104"/>
      <c r="BZ68" s="104"/>
      <c r="CA68" s="104"/>
      <c r="CB68" s="104"/>
      <c r="CC68" s="104"/>
      <c r="CD68" s="104"/>
      <c r="CE68" s="104"/>
      <c r="CF68" s="104"/>
      <c r="CG68" s="104"/>
      <c r="CH68" s="104"/>
      <c r="CI68" s="104"/>
    </row>
    <row r="69" spans="3:87" ht="24" customHeight="1" thickBot="1">
      <c r="C69" s="360"/>
      <c r="D69" s="361"/>
      <c r="E69" s="361"/>
      <c r="F69" s="362"/>
      <c r="G69" s="330" t="s">
        <v>77</v>
      </c>
      <c r="H69" s="331"/>
      <c r="I69" s="331"/>
      <c r="J69" s="331"/>
      <c r="K69" s="331"/>
      <c r="L69" s="331"/>
      <c r="M69" s="331"/>
      <c r="N69" s="331"/>
      <c r="O69" s="331"/>
      <c r="P69" s="331"/>
      <c r="Q69" s="331"/>
      <c r="R69" s="331"/>
      <c r="S69" s="331"/>
      <c r="T69" s="331"/>
      <c r="U69" s="331"/>
      <c r="V69" s="331"/>
      <c r="W69" s="331"/>
      <c r="X69" s="332"/>
      <c r="Z69" s="68"/>
      <c r="AA69" s="103"/>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BZ69" s="104"/>
      <c r="CA69" s="104"/>
      <c r="CB69" s="104"/>
      <c r="CC69" s="104"/>
      <c r="CD69" s="104"/>
      <c r="CE69" s="104"/>
      <c r="CF69" s="104"/>
      <c r="CG69" s="104"/>
      <c r="CH69" s="104"/>
      <c r="CI69" s="104"/>
    </row>
    <row r="70" spans="3:87" ht="24" customHeight="1">
      <c r="C70" s="201" t="s">
        <v>155</v>
      </c>
      <c r="D70" s="202"/>
      <c r="E70" s="202"/>
      <c r="F70" s="203"/>
      <c r="G70" s="299" t="s">
        <v>249</v>
      </c>
      <c r="H70" s="196"/>
      <c r="I70" s="196"/>
      <c r="J70" s="196"/>
      <c r="K70" s="196"/>
      <c r="L70" s="196"/>
      <c r="M70" s="196"/>
      <c r="N70" s="196"/>
      <c r="O70" s="196"/>
      <c r="P70" s="196"/>
      <c r="Q70" s="196"/>
      <c r="R70" s="196"/>
      <c r="S70" s="196"/>
      <c r="T70" s="196"/>
      <c r="U70" s="196"/>
      <c r="V70" s="196"/>
      <c r="W70" s="196"/>
      <c r="X70" s="197"/>
      <c r="Z70" s="68"/>
      <c r="AA70" s="103"/>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104"/>
      <c r="BN70" s="104"/>
      <c r="BO70" s="104"/>
      <c r="BP70" s="104"/>
      <c r="BQ70" s="104"/>
      <c r="BR70" s="104"/>
      <c r="BS70" s="104"/>
      <c r="BT70" s="104"/>
      <c r="BU70" s="104"/>
      <c r="BV70" s="104"/>
      <c r="BW70" s="104"/>
      <c r="BX70" s="104"/>
      <c r="BY70" s="104"/>
      <c r="BZ70" s="104"/>
      <c r="CA70" s="104"/>
      <c r="CB70" s="104"/>
      <c r="CC70" s="104"/>
      <c r="CD70" s="104"/>
      <c r="CE70" s="104"/>
      <c r="CF70" s="104"/>
      <c r="CG70" s="104"/>
      <c r="CH70" s="104"/>
      <c r="CI70" s="104"/>
    </row>
    <row r="71" spans="3:87" ht="19.149999999999999" customHeight="1">
      <c r="C71" s="204"/>
      <c r="D71" s="205"/>
      <c r="E71" s="205"/>
      <c r="F71" s="206"/>
      <c r="G71" s="300" t="s">
        <v>70</v>
      </c>
      <c r="H71" s="300"/>
      <c r="I71" s="300"/>
      <c r="J71" s="300"/>
      <c r="K71" s="300"/>
      <c r="L71" s="300"/>
      <c r="M71" s="300"/>
      <c r="N71" s="300" t="s">
        <v>69</v>
      </c>
      <c r="O71" s="300"/>
      <c r="P71" s="300"/>
      <c r="Q71" s="300"/>
      <c r="R71" s="300"/>
      <c r="S71" s="300"/>
      <c r="T71" s="300"/>
      <c r="U71" s="300"/>
      <c r="V71" s="300"/>
      <c r="W71" s="300"/>
      <c r="X71" s="301"/>
      <c r="Z71" s="68"/>
      <c r="AA71" s="103"/>
      <c r="AB71" s="104"/>
      <c r="AC71" s="104"/>
      <c r="AD71" s="104"/>
      <c r="AE71" s="104"/>
      <c r="AF71" s="104"/>
      <c r="AG71" s="104"/>
      <c r="AH71" s="104"/>
      <c r="AI71" s="104"/>
      <c r="AJ71" s="104"/>
      <c r="AK71" s="104"/>
      <c r="AL71" s="104"/>
      <c r="AM71" s="104"/>
      <c r="AN71" s="104"/>
      <c r="AO71" s="104"/>
      <c r="AP71" s="104"/>
      <c r="AQ71" s="104"/>
      <c r="AR71" s="104"/>
      <c r="AS71" s="104"/>
      <c r="AT71" s="104"/>
      <c r="AU71" s="104"/>
      <c r="AV71" s="104"/>
      <c r="AW71" s="104"/>
      <c r="AX71" s="104"/>
      <c r="AY71" s="104"/>
      <c r="AZ71" s="104"/>
      <c r="BA71" s="104"/>
      <c r="BB71" s="104"/>
      <c r="BC71" s="104"/>
      <c r="BD71" s="104"/>
      <c r="BE71" s="104"/>
      <c r="BF71" s="104"/>
      <c r="BG71" s="104"/>
      <c r="BH71" s="104"/>
      <c r="BI71" s="104"/>
      <c r="BJ71" s="104"/>
      <c r="BK71" s="104"/>
      <c r="BL71" s="104"/>
      <c r="BM71" s="104"/>
      <c r="BN71" s="104"/>
      <c r="BO71" s="104"/>
      <c r="BP71" s="104"/>
      <c r="BQ71" s="104"/>
      <c r="BR71" s="104"/>
      <c r="BS71" s="104"/>
      <c r="BT71" s="104"/>
      <c r="BU71" s="104"/>
      <c r="BV71" s="104"/>
      <c r="BW71" s="104"/>
      <c r="BX71" s="104"/>
      <c r="BY71" s="104"/>
      <c r="BZ71" s="104"/>
      <c r="CA71" s="104"/>
      <c r="CB71" s="104"/>
      <c r="CC71" s="104"/>
      <c r="CD71" s="104"/>
      <c r="CE71" s="104"/>
      <c r="CF71" s="104"/>
      <c r="CG71" s="104"/>
      <c r="CH71" s="104"/>
      <c r="CI71" s="104"/>
    </row>
    <row r="72" spans="3:87" ht="19.149999999999999" customHeight="1">
      <c r="C72" s="204"/>
      <c r="D72" s="205"/>
      <c r="E72" s="205"/>
      <c r="F72" s="206"/>
      <c r="G72" s="302" t="s">
        <v>267</v>
      </c>
      <c r="H72" s="302"/>
      <c r="I72" s="302"/>
      <c r="J72" s="302"/>
      <c r="K72" s="302"/>
      <c r="L72" s="302"/>
      <c r="M72" s="302"/>
      <c r="N72" s="303" t="s">
        <v>71</v>
      </c>
      <c r="O72" s="304"/>
      <c r="P72" s="321" t="s">
        <v>264</v>
      </c>
      <c r="Q72" s="322"/>
      <c r="R72" s="322"/>
      <c r="S72" s="323"/>
      <c r="T72" s="303" t="s">
        <v>73</v>
      </c>
      <c r="U72" s="307"/>
      <c r="V72" s="304"/>
      <c r="W72" s="297" t="s">
        <v>266</v>
      </c>
      <c r="X72" s="298"/>
      <c r="Z72" s="68"/>
      <c r="AA72" s="103"/>
      <c r="AB72" s="104"/>
      <c r="AC72" s="104"/>
      <c r="AD72" s="104"/>
      <c r="AE72" s="104"/>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104"/>
      <c r="BB72" s="104"/>
      <c r="BC72" s="104"/>
      <c r="BD72" s="104"/>
      <c r="BE72" s="104"/>
      <c r="BF72" s="104"/>
      <c r="BG72" s="104"/>
      <c r="BH72" s="104"/>
      <c r="BI72" s="104"/>
      <c r="BJ72" s="104"/>
      <c r="BK72" s="104"/>
      <c r="BL72" s="104"/>
      <c r="BM72" s="104"/>
      <c r="BN72" s="104"/>
      <c r="BO72" s="104"/>
      <c r="BP72" s="104"/>
      <c r="BQ72" s="104"/>
      <c r="BR72" s="104"/>
      <c r="BS72" s="104"/>
      <c r="BT72" s="104"/>
      <c r="BU72" s="104"/>
      <c r="BV72" s="104"/>
      <c r="BW72" s="104"/>
      <c r="BX72" s="104"/>
      <c r="BY72" s="104"/>
      <c r="BZ72" s="104"/>
      <c r="CA72" s="104"/>
      <c r="CB72" s="104"/>
      <c r="CC72" s="104"/>
      <c r="CD72" s="104"/>
      <c r="CE72" s="104"/>
      <c r="CF72" s="104"/>
      <c r="CG72" s="104"/>
      <c r="CH72" s="104"/>
      <c r="CI72" s="104"/>
    </row>
    <row r="73" spans="3:87" ht="19.149999999999999" customHeight="1" thickBot="1">
      <c r="C73" s="207"/>
      <c r="D73" s="208"/>
      <c r="E73" s="208"/>
      <c r="F73" s="209"/>
      <c r="G73" s="302"/>
      <c r="H73" s="302"/>
      <c r="I73" s="302"/>
      <c r="J73" s="302"/>
      <c r="K73" s="302"/>
      <c r="L73" s="302"/>
      <c r="M73" s="302"/>
      <c r="N73" s="305" t="s">
        <v>72</v>
      </c>
      <c r="O73" s="306"/>
      <c r="P73" s="321"/>
      <c r="Q73" s="322"/>
      <c r="R73" s="322"/>
      <c r="S73" s="323"/>
      <c r="T73" s="305" t="s">
        <v>74</v>
      </c>
      <c r="U73" s="308"/>
      <c r="V73" s="306"/>
      <c r="W73" s="297"/>
      <c r="X73" s="298"/>
      <c r="Z73" s="68"/>
      <c r="AB73" s="104"/>
      <c r="AC73" s="104"/>
      <c r="AD73" s="104"/>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104"/>
      <c r="BB73" s="104"/>
      <c r="BC73" s="104"/>
      <c r="BD73" s="104"/>
      <c r="BE73" s="104"/>
      <c r="BF73" s="104"/>
      <c r="BG73" s="104"/>
      <c r="BH73" s="104"/>
      <c r="BI73" s="104"/>
      <c r="BJ73" s="104"/>
      <c r="BK73" s="104"/>
      <c r="BL73" s="104"/>
      <c r="BM73" s="104"/>
      <c r="BN73" s="104"/>
      <c r="BO73" s="104"/>
      <c r="BP73" s="104"/>
      <c r="BQ73" s="104"/>
      <c r="BR73" s="104"/>
      <c r="BS73" s="104"/>
      <c r="BT73" s="104"/>
      <c r="BU73" s="104"/>
      <c r="BV73" s="104"/>
      <c r="BW73" s="104"/>
      <c r="BX73" s="104"/>
      <c r="BY73" s="104"/>
      <c r="BZ73" s="104"/>
      <c r="CA73" s="104"/>
      <c r="CB73" s="104"/>
      <c r="CC73" s="104"/>
      <c r="CD73" s="104"/>
      <c r="CE73" s="104"/>
      <c r="CF73" s="104"/>
      <c r="CG73" s="104"/>
      <c r="CH73" s="104"/>
      <c r="CI73" s="104"/>
    </row>
    <row r="74" spans="3:87" ht="51" customHeight="1">
      <c r="C74" s="201" t="s">
        <v>156</v>
      </c>
      <c r="D74" s="202"/>
      <c r="E74" s="202"/>
      <c r="F74" s="203"/>
      <c r="G74" s="299" t="s">
        <v>250</v>
      </c>
      <c r="H74" s="196"/>
      <c r="I74" s="196"/>
      <c r="J74" s="196"/>
      <c r="K74" s="196"/>
      <c r="L74" s="196"/>
      <c r="M74" s="196"/>
      <c r="N74" s="196"/>
      <c r="O74" s="196"/>
      <c r="P74" s="196"/>
      <c r="Q74" s="196"/>
      <c r="R74" s="196"/>
      <c r="S74" s="196"/>
      <c r="T74" s="196"/>
      <c r="U74" s="196"/>
      <c r="V74" s="196"/>
      <c r="W74" s="196"/>
      <c r="X74" s="126"/>
      <c r="Z74" s="68"/>
      <c r="AA74" s="103"/>
      <c r="AB74" s="104"/>
      <c r="AC74" s="104"/>
      <c r="AD74" s="104"/>
      <c r="AE74" s="104"/>
      <c r="AF74" s="104"/>
      <c r="AG74" s="104"/>
      <c r="AH74" s="104"/>
      <c r="AI74" s="104"/>
      <c r="AJ74" s="104"/>
      <c r="AK74" s="104"/>
      <c r="AL74" s="104"/>
      <c r="AM74" s="104"/>
      <c r="AN74" s="104"/>
      <c r="AO74" s="104"/>
      <c r="AP74" s="104"/>
      <c r="AQ74" s="104"/>
      <c r="AR74" s="104"/>
      <c r="AS74" s="104"/>
      <c r="AT74" s="104"/>
      <c r="AU74" s="104"/>
      <c r="AV74" s="104"/>
      <c r="AW74" s="104"/>
      <c r="AX74" s="104"/>
      <c r="AY74" s="104"/>
      <c r="AZ74" s="104"/>
      <c r="BA74" s="104"/>
      <c r="BB74" s="104"/>
      <c r="BC74" s="104"/>
      <c r="BD74" s="104"/>
      <c r="BE74" s="104"/>
      <c r="BF74" s="104"/>
      <c r="BG74" s="104"/>
      <c r="BH74" s="104"/>
      <c r="BI74" s="104"/>
      <c r="BJ74" s="104"/>
      <c r="BK74" s="104"/>
      <c r="BL74" s="104"/>
      <c r="BM74" s="104"/>
      <c r="BN74" s="104"/>
      <c r="BO74" s="104"/>
      <c r="BP74" s="104"/>
      <c r="BQ74" s="104"/>
      <c r="BR74" s="104"/>
      <c r="BS74" s="104"/>
      <c r="BT74" s="104"/>
      <c r="BU74" s="104"/>
      <c r="BV74" s="104"/>
      <c r="BW74" s="104"/>
      <c r="BX74" s="104"/>
      <c r="BY74" s="104"/>
      <c r="BZ74" s="104"/>
      <c r="CA74" s="104"/>
      <c r="CB74" s="104"/>
      <c r="CC74" s="104"/>
      <c r="CD74" s="104"/>
      <c r="CE74" s="104"/>
      <c r="CF74" s="104"/>
      <c r="CG74" s="104"/>
      <c r="CH74" s="104"/>
      <c r="CI74" s="104"/>
    </row>
    <row r="75" spans="3:87" ht="25.9" customHeight="1" thickBot="1">
      <c r="C75" s="207"/>
      <c r="D75" s="208"/>
      <c r="E75" s="208"/>
      <c r="F75" s="209"/>
      <c r="G75" s="382" t="s">
        <v>65</v>
      </c>
      <c r="H75" s="383"/>
      <c r="I75" s="383"/>
      <c r="J75" s="383"/>
      <c r="K75" s="383"/>
      <c r="L75" s="383"/>
      <c r="M75" s="383"/>
      <c r="N75" s="383"/>
      <c r="O75" s="383"/>
      <c r="P75" s="383"/>
      <c r="Q75" s="383"/>
      <c r="R75" s="383"/>
      <c r="S75" s="383"/>
      <c r="T75" s="383"/>
      <c r="U75" s="383"/>
      <c r="V75" s="383"/>
      <c r="W75" s="383"/>
      <c r="X75" s="384"/>
      <c r="Z75" s="68"/>
      <c r="AA75" s="103"/>
      <c r="AB75" s="104"/>
      <c r="AC75" s="104"/>
      <c r="AD75" s="104"/>
      <c r="AE75" s="104"/>
      <c r="AF75" s="104"/>
      <c r="AG75" s="104"/>
      <c r="AH75" s="104"/>
      <c r="AI75" s="104"/>
      <c r="AJ75" s="104"/>
      <c r="AK75" s="104"/>
      <c r="AL75" s="104"/>
      <c r="AM75" s="104"/>
      <c r="AN75" s="104"/>
      <c r="AO75" s="104"/>
      <c r="AP75" s="104"/>
      <c r="AQ75" s="104"/>
      <c r="AR75" s="104"/>
      <c r="AS75" s="104"/>
      <c r="AT75" s="104"/>
      <c r="AU75" s="104"/>
      <c r="AV75" s="104"/>
      <c r="AW75" s="104"/>
      <c r="AX75" s="104"/>
      <c r="AY75" s="104"/>
      <c r="AZ75" s="104"/>
      <c r="BA75" s="104"/>
      <c r="BB75" s="104"/>
      <c r="BC75" s="104"/>
      <c r="BD75" s="104"/>
      <c r="BE75" s="104"/>
      <c r="BF75" s="104"/>
      <c r="BG75" s="104"/>
      <c r="BH75" s="104"/>
      <c r="BI75" s="104"/>
      <c r="BJ75" s="104"/>
      <c r="BK75" s="104"/>
      <c r="BL75" s="104"/>
      <c r="BM75" s="104"/>
      <c r="BN75" s="104"/>
      <c r="BO75" s="104"/>
      <c r="BP75" s="104"/>
      <c r="BQ75" s="104"/>
      <c r="BR75" s="104"/>
      <c r="BS75" s="104"/>
      <c r="BT75" s="104"/>
      <c r="BU75" s="104"/>
      <c r="BV75" s="104"/>
      <c r="BW75" s="104"/>
      <c r="BX75" s="104"/>
      <c r="BY75" s="104"/>
      <c r="BZ75" s="104"/>
      <c r="CA75" s="104"/>
      <c r="CB75" s="104"/>
      <c r="CC75" s="104"/>
      <c r="CD75" s="104"/>
      <c r="CE75" s="104"/>
      <c r="CF75" s="104"/>
      <c r="CG75" s="104"/>
      <c r="CH75" s="104"/>
      <c r="CI75" s="104"/>
    </row>
    <row r="76" spans="3:87" ht="37.9" customHeight="1" thickBot="1">
      <c r="C76" s="201" t="s">
        <v>157</v>
      </c>
      <c r="D76" s="202"/>
      <c r="E76" s="202"/>
      <c r="F76" s="203"/>
      <c r="G76" s="299" t="s">
        <v>258</v>
      </c>
      <c r="H76" s="196"/>
      <c r="I76" s="196"/>
      <c r="J76" s="196"/>
      <c r="K76" s="196"/>
      <c r="L76" s="196"/>
      <c r="M76" s="196"/>
      <c r="N76" s="196"/>
      <c r="O76" s="196"/>
      <c r="P76" s="196"/>
      <c r="Q76" s="196"/>
      <c r="R76" s="196"/>
      <c r="S76" s="196"/>
      <c r="T76" s="196"/>
      <c r="U76" s="196"/>
      <c r="V76" s="196"/>
      <c r="W76" s="196"/>
      <c r="X76" s="127"/>
      <c r="Z76" s="68"/>
      <c r="AA76" s="103"/>
      <c r="AB76" s="104"/>
      <c r="AC76" s="104"/>
      <c r="AD76" s="104"/>
      <c r="AE76" s="104"/>
      <c r="AF76" s="104"/>
      <c r="AG76" s="104"/>
      <c r="AH76" s="104"/>
      <c r="AI76" s="104"/>
      <c r="AJ76" s="104"/>
      <c r="AK76" s="104"/>
      <c r="AL76" s="104"/>
      <c r="AM76" s="104"/>
      <c r="AN76" s="104"/>
      <c r="AO76" s="104"/>
      <c r="AP76" s="104"/>
      <c r="AQ76" s="104"/>
      <c r="AR76" s="104"/>
      <c r="AS76" s="104"/>
      <c r="AT76" s="104"/>
      <c r="AU76" s="104"/>
      <c r="AV76" s="104"/>
      <c r="AW76" s="104"/>
      <c r="AX76" s="104"/>
      <c r="AY76" s="104"/>
      <c r="AZ76" s="104"/>
      <c r="BA76" s="104"/>
      <c r="BB76" s="104"/>
      <c r="BC76" s="104"/>
      <c r="BD76" s="104"/>
      <c r="BE76" s="104"/>
      <c r="BF76" s="104"/>
      <c r="BG76" s="104"/>
      <c r="BH76" s="104"/>
      <c r="BI76" s="104"/>
      <c r="BJ76" s="104"/>
      <c r="BK76" s="104"/>
      <c r="BL76" s="104"/>
      <c r="BM76" s="104"/>
      <c r="BN76" s="104"/>
      <c r="BO76" s="104"/>
      <c r="BP76" s="104"/>
      <c r="BQ76" s="104"/>
      <c r="BR76" s="104"/>
      <c r="BS76" s="104"/>
      <c r="BT76" s="104"/>
      <c r="BU76" s="104"/>
      <c r="BV76" s="104"/>
      <c r="BW76" s="104"/>
      <c r="BX76" s="104"/>
      <c r="BY76" s="104"/>
      <c r="BZ76" s="104"/>
      <c r="CA76" s="104"/>
      <c r="CB76" s="104"/>
      <c r="CC76" s="104"/>
      <c r="CD76" s="104"/>
      <c r="CE76" s="104"/>
      <c r="CF76" s="104"/>
      <c r="CG76" s="104"/>
      <c r="CH76" s="104"/>
      <c r="CI76" s="104"/>
    </row>
    <row r="77" spans="3:87" ht="39.6" customHeight="1">
      <c r="C77" s="201" t="s">
        <v>158</v>
      </c>
      <c r="D77" s="202"/>
      <c r="E77" s="202"/>
      <c r="F77" s="203"/>
      <c r="G77" s="299" t="s">
        <v>177</v>
      </c>
      <c r="H77" s="196"/>
      <c r="I77" s="196"/>
      <c r="J77" s="196"/>
      <c r="K77" s="196"/>
      <c r="L77" s="196"/>
      <c r="M77" s="196"/>
      <c r="N77" s="196"/>
      <c r="O77" s="196"/>
      <c r="P77" s="196"/>
      <c r="Q77" s="196"/>
      <c r="R77" s="196"/>
      <c r="S77" s="196"/>
      <c r="T77" s="196"/>
      <c r="U77" s="196"/>
      <c r="V77" s="196"/>
      <c r="W77" s="196"/>
      <c r="X77" s="197"/>
      <c r="Z77" s="68"/>
      <c r="AA77" s="103"/>
      <c r="AB77" s="104"/>
      <c r="AC77" s="104"/>
      <c r="AD77" s="104"/>
      <c r="AE77" s="104"/>
      <c r="AF77" s="104"/>
      <c r="AG77" s="104"/>
      <c r="AH77" s="104"/>
      <c r="AI77" s="104"/>
      <c r="AJ77" s="104"/>
      <c r="AK77" s="104"/>
      <c r="AL77" s="104"/>
      <c r="AM77" s="104"/>
      <c r="AN77" s="104"/>
      <c r="AO77" s="104"/>
      <c r="AP77" s="104"/>
      <c r="AQ77" s="104"/>
      <c r="AR77" s="104"/>
      <c r="AS77" s="104"/>
      <c r="AT77" s="104"/>
      <c r="AU77" s="104"/>
      <c r="AV77" s="104"/>
      <c r="AW77" s="104"/>
      <c r="AX77" s="104"/>
      <c r="AY77" s="104"/>
      <c r="AZ77" s="104"/>
      <c r="BA77" s="104"/>
      <c r="BB77" s="104"/>
      <c r="BC77" s="104"/>
      <c r="BD77" s="104"/>
      <c r="BE77" s="104"/>
      <c r="BF77" s="104"/>
      <c r="BG77" s="104"/>
      <c r="BH77" s="104"/>
      <c r="BI77" s="104"/>
      <c r="BJ77" s="104"/>
      <c r="BK77" s="104"/>
      <c r="BL77" s="104"/>
      <c r="BM77" s="104"/>
      <c r="BN77" s="104"/>
      <c r="BO77" s="104"/>
      <c r="BP77" s="104"/>
      <c r="BQ77" s="104"/>
      <c r="BR77" s="104"/>
      <c r="BS77" s="104"/>
      <c r="BT77" s="104"/>
      <c r="BU77" s="104"/>
      <c r="BV77" s="104"/>
      <c r="BW77" s="104"/>
      <c r="BX77" s="104"/>
      <c r="BY77" s="104"/>
      <c r="BZ77" s="104"/>
      <c r="CA77" s="104"/>
      <c r="CB77" s="104"/>
      <c r="CC77" s="104"/>
      <c r="CD77" s="104"/>
      <c r="CE77" s="104"/>
      <c r="CF77" s="104"/>
      <c r="CG77" s="104"/>
      <c r="CH77" s="104"/>
      <c r="CI77" s="104"/>
    </row>
    <row r="78" spans="3:87" ht="19.149999999999999" customHeight="1">
      <c r="C78" s="204"/>
      <c r="D78" s="205"/>
      <c r="E78" s="205"/>
      <c r="F78" s="206"/>
      <c r="G78" s="300" t="s">
        <v>66</v>
      </c>
      <c r="H78" s="300"/>
      <c r="I78" s="300"/>
      <c r="J78" s="300"/>
      <c r="K78" s="300"/>
      <c r="L78" s="300"/>
      <c r="M78" s="300"/>
      <c r="N78" s="300" t="s">
        <v>69</v>
      </c>
      <c r="O78" s="300"/>
      <c r="P78" s="300"/>
      <c r="Q78" s="300"/>
      <c r="R78" s="300"/>
      <c r="S78" s="300"/>
      <c r="T78" s="300"/>
      <c r="U78" s="300"/>
      <c r="V78" s="300"/>
      <c r="W78" s="300"/>
      <c r="X78" s="301"/>
      <c r="Z78" s="68"/>
      <c r="AA78" s="103"/>
      <c r="AB78" s="104"/>
      <c r="AC78" s="104"/>
      <c r="AD78" s="104"/>
      <c r="AE78" s="104"/>
      <c r="AF78" s="104"/>
      <c r="AG78" s="104"/>
      <c r="AH78" s="104"/>
      <c r="AI78" s="104"/>
      <c r="AJ78" s="104"/>
      <c r="AK78" s="104"/>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BZ78" s="104"/>
      <c r="CA78" s="104"/>
      <c r="CB78" s="104"/>
      <c r="CC78" s="104"/>
      <c r="CD78" s="104"/>
      <c r="CE78" s="104"/>
      <c r="CF78" s="104"/>
      <c r="CG78" s="104"/>
      <c r="CH78" s="104"/>
      <c r="CI78" s="104"/>
    </row>
    <row r="79" spans="3:87" ht="19.149999999999999" customHeight="1">
      <c r="C79" s="204"/>
      <c r="D79" s="205"/>
      <c r="E79" s="205"/>
      <c r="F79" s="206"/>
      <c r="G79" s="398" t="s">
        <v>67</v>
      </c>
      <c r="H79" s="398"/>
      <c r="I79" s="398"/>
      <c r="J79" s="398"/>
      <c r="K79" s="398"/>
      <c r="L79" s="398"/>
      <c r="M79" s="398"/>
      <c r="N79" s="303"/>
      <c r="O79" s="307"/>
      <c r="P79" s="307"/>
      <c r="Q79" s="307"/>
      <c r="R79" s="307"/>
      <c r="S79" s="307"/>
      <c r="T79" s="307"/>
      <c r="U79" s="307"/>
      <c r="V79" s="307"/>
      <c r="W79" s="307"/>
      <c r="X79" s="399"/>
      <c r="Z79" s="68"/>
      <c r="AA79" s="103"/>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4"/>
      <c r="AY79" s="104"/>
      <c r="AZ79" s="104"/>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04"/>
      <c r="BZ79" s="104"/>
      <c r="CA79" s="104"/>
      <c r="CB79" s="104"/>
      <c r="CC79" s="104"/>
      <c r="CD79" s="104"/>
      <c r="CE79" s="104"/>
      <c r="CF79" s="104"/>
      <c r="CG79" s="104"/>
      <c r="CH79" s="104"/>
      <c r="CI79" s="104"/>
    </row>
    <row r="80" spans="3:87" ht="19.149999999999999" customHeight="1">
      <c r="C80" s="204"/>
      <c r="D80" s="205"/>
      <c r="E80" s="205"/>
      <c r="F80" s="206"/>
      <c r="G80" s="398" t="s">
        <v>68</v>
      </c>
      <c r="H80" s="398"/>
      <c r="I80" s="398"/>
      <c r="J80" s="398"/>
      <c r="K80" s="398"/>
      <c r="L80" s="398"/>
      <c r="M80" s="398"/>
      <c r="N80" s="398"/>
      <c r="O80" s="398"/>
      <c r="P80" s="398"/>
      <c r="Q80" s="398"/>
      <c r="R80" s="398"/>
      <c r="S80" s="398"/>
      <c r="T80" s="398"/>
      <c r="U80" s="398"/>
      <c r="V80" s="398"/>
      <c r="W80" s="398"/>
      <c r="X80" s="400"/>
      <c r="Z80" s="68"/>
      <c r="AA80" s="103"/>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4"/>
      <c r="AY80" s="104"/>
      <c r="AZ80" s="104"/>
      <c r="BA80" s="104"/>
      <c r="BB80" s="104"/>
      <c r="BC80" s="104"/>
      <c r="BD80" s="104"/>
      <c r="BE80" s="104"/>
      <c r="BF80" s="104"/>
      <c r="BG80" s="104"/>
      <c r="BH80" s="104"/>
      <c r="BI80" s="104"/>
      <c r="BJ80" s="104"/>
      <c r="BK80" s="104"/>
      <c r="BL80" s="104"/>
      <c r="BM80" s="104"/>
      <c r="BN80" s="104"/>
      <c r="BO80" s="104"/>
      <c r="BP80" s="104"/>
      <c r="BQ80" s="104"/>
      <c r="BR80" s="104"/>
      <c r="BS80" s="104"/>
      <c r="BT80" s="104"/>
      <c r="BU80" s="104"/>
      <c r="BV80" s="104"/>
      <c r="BW80" s="104"/>
      <c r="BX80" s="104"/>
      <c r="BY80" s="104"/>
      <c r="BZ80" s="104"/>
      <c r="CA80" s="104"/>
      <c r="CB80" s="104"/>
      <c r="CC80" s="104"/>
      <c r="CD80" s="104"/>
      <c r="CE80" s="104"/>
      <c r="CF80" s="104"/>
      <c r="CG80" s="104"/>
      <c r="CH80" s="104"/>
      <c r="CI80" s="104"/>
    </row>
    <row r="81" spans="1:87" ht="19.149999999999999" customHeight="1" thickBot="1">
      <c r="C81" s="207"/>
      <c r="D81" s="208"/>
      <c r="E81" s="208"/>
      <c r="F81" s="209"/>
      <c r="G81" s="396" t="s">
        <v>271</v>
      </c>
      <c r="H81" s="396"/>
      <c r="I81" s="396"/>
      <c r="J81" s="396"/>
      <c r="K81" s="396"/>
      <c r="L81" s="396"/>
      <c r="M81" s="396"/>
      <c r="N81" s="396"/>
      <c r="O81" s="396"/>
      <c r="P81" s="396"/>
      <c r="Q81" s="396"/>
      <c r="R81" s="396"/>
      <c r="S81" s="396"/>
      <c r="T81" s="396"/>
      <c r="U81" s="396"/>
      <c r="V81" s="396"/>
      <c r="W81" s="396"/>
      <c r="X81" s="397"/>
      <c r="Z81" s="68"/>
      <c r="AA81" s="103"/>
      <c r="AB81" s="104"/>
      <c r="AC81" s="104"/>
      <c r="AD81" s="104"/>
      <c r="AE81" s="104"/>
      <c r="AF81" s="104"/>
      <c r="AG81" s="104"/>
      <c r="AH81" s="104"/>
      <c r="AI81" s="104"/>
      <c r="AJ81" s="104"/>
      <c r="AK81" s="104"/>
      <c r="AL81" s="104"/>
      <c r="AM81" s="104"/>
      <c r="AN81" s="104"/>
      <c r="AO81" s="104"/>
      <c r="AP81" s="104"/>
      <c r="AQ81" s="104"/>
      <c r="AR81" s="104"/>
      <c r="AS81" s="104"/>
      <c r="AT81" s="104"/>
      <c r="AU81" s="104"/>
      <c r="AV81" s="104"/>
      <c r="AW81" s="104"/>
      <c r="AX81" s="104"/>
      <c r="AY81" s="104"/>
      <c r="AZ81" s="104"/>
      <c r="BA81" s="104"/>
      <c r="BB81" s="104"/>
      <c r="BC81" s="104"/>
      <c r="BD81" s="104"/>
      <c r="BE81" s="104"/>
      <c r="BF81" s="104"/>
      <c r="BG81" s="104"/>
      <c r="BH81" s="104"/>
      <c r="BI81" s="104"/>
      <c r="BJ81" s="104"/>
      <c r="BK81" s="104"/>
      <c r="BL81" s="104"/>
      <c r="BM81" s="104"/>
      <c r="BN81" s="104"/>
      <c r="BO81" s="104"/>
      <c r="BP81" s="104"/>
      <c r="BQ81" s="104"/>
      <c r="BR81" s="104"/>
      <c r="BS81" s="104"/>
      <c r="BT81" s="104"/>
      <c r="BU81" s="104"/>
      <c r="BV81" s="104"/>
      <c r="BW81" s="104"/>
      <c r="BX81" s="104"/>
      <c r="BY81" s="104"/>
      <c r="BZ81" s="104"/>
      <c r="CA81" s="104"/>
      <c r="CB81" s="104"/>
      <c r="CC81" s="104"/>
      <c r="CD81" s="104"/>
      <c r="CE81" s="104"/>
      <c r="CF81" s="104"/>
      <c r="CG81" s="104"/>
      <c r="CH81" s="104"/>
      <c r="CI81" s="104"/>
    </row>
    <row r="82" spans="1:87" ht="36" customHeight="1" thickBot="1">
      <c r="C82" s="391" t="s">
        <v>95</v>
      </c>
      <c r="D82" s="392"/>
      <c r="E82" s="392"/>
      <c r="F82" s="392"/>
      <c r="G82" s="393"/>
      <c r="H82" s="394"/>
      <c r="I82" s="394"/>
      <c r="J82" s="394"/>
      <c r="K82" s="394"/>
      <c r="L82" s="394"/>
      <c r="M82" s="394"/>
      <c r="N82" s="394"/>
      <c r="O82" s="394"/>
      <c r="P82" s="394"/>
      <c r="Q82" s="394"/>
      <c r="R82" s="394"/>
      <c r="S82" s="394"/>
      <c r="T82" s="394"/>
      <c r="U82" s="394"/>
      <c r="V82" s="394"/>
      <c r="W82" s="394"/>
      <c r="X82" s="395"/>
      <c r="Z82" s="68"/>
      <c r="AA82" s="103"/>
      <c r="AB82" s="104"/>
      <c r="AC82" s="104"/>
      <c r="AD82" s="104"/>
      <c r="AE82" s="104"/>
      <c r="AF82" s="104"/>
      <c r="AG82" s="104"/>
      <c r="AH82" s="104"/>
      <c r="AI82" s="104"/>
      <c r="AJ82" s="104"/>
      <c r="AK82" s="104"/>
      <c r="AL82" s="104"/>
      <c r="AM82" s="104"/>
      <c r="AN82" s="104"/>
      <c r="AO82" s="104"/>
      <c r="AP82" s="104"/>
      <c r="AQ82" s="104"/>
      <c r="AR82" s="104"/>
      <c r="AS82" s="104"/>
      <c r="AT82" s="104"/>
      <c r="AU82" s="104"/>
      <c r="AV82" s="104"/>
      <c r="AW82" s="104"/>
      <c r="AX82" s="104"/>
      <c r="AY82" s="104"/>
      <c r="AZ82" s="104"/>
      <c r="BA82" s="104"/>
      <c r="BB82" s="104"/>
      <c r="BC82" s="104"/>
      <c r="BD82" s="104"/>
      <c r="BE82" s="104"/>
      <c r="BF82" s="104"/>
      <c r="BG82" s="104"/>
      <c r="BH82" s="104"/>
      <c r="BI82" s="104"/>
      <c r="BJ82" s="104"/>
      <c r="BK82" s="104"/>
      <c r="BL82" s="104"/>
      <c r="BM82" s="104"/>
      <c r="BN82" s="104"/>
      <c r="BO82" s="104"/>
      <c r="BP82" s="104"/>
      <c r="BQ82" s="104"/>
      <c r="BR82" s="104"/>
      <c r="BS82" s="104"/>
      <c r="BT82" s="104"/>
      <c r="BU82" s="104"/>
      <c r="BV82" s="104"/>
      <c r="BW82" s="104"/>
      <c r="BX82" s="104"/>
      <c r="BY82" s="104"/>
      <c r="BZ82" s="104"/>
      <c r="CA82" s="104"/>
      <c r="CB82" s="104"/>
      <c r="CC82" s="104"/>
      <c r="CD82" s="104"/>
      <c r="CE82" s="104"/>
      <c r="CF82" s="104"/>
      <c r="CG82" s="104"/>
      <c r="CH82" s="104"/>
      <c r="CI82" s="104"/>
    </row>
    <row r="83" spans="1:87" ht="16.5" thickBot="1">
      <c r="Z83" s="68"/>
      <c r="AA83" s="103"/>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04"/>
      <c r="BC83" s="104"/>
      <c r="BD83" s="104"/>
      <c r="BE83" s="104"/>
      <c r="BF83" s="104"/>
      <c r="BG83" s="104"/>
      <c r="BH83" s="104"/>
      <c r="BI83" s="104"/>
      <c r="BJ83" s="104"/>
      <c r="BK83" s="104"/>
      <c r="BL83" s="104"/>
      <c r="BM83" s="104"/>
      <c r="BN83" s="104"/>
      <c r="BO83" s="104"/>
      <c r="BP83" s="104"/>
      <c r="BQ83" s="104"/>
      <c r="BR83" s="104"/>
      <c r="BS83" s="104"/>
      <c r="BT83" s="104"/>
      <c r="BU83" s="104"/>
      <c r="BV83" s="104"/>
      <c r="BW83" s="104"/>
      <c r="BX83" s="104"/>
      <c r="BY83" s="104"/>
      <c r="BZ83" s="104"/>
      <c r="CA83" s="104"/>
      <c r="CB83" s="104"/>
      <c r="CC83" s="104"/>
      <c r="CD83" s="104"/>
      <c r="CE83" s="104"/>
      <c r="CF83" s="104"/>
      <c r="CG83" s="104"/>
      <c r="CH83" s="104"/>
      <c r="CI83" s="104"/>
    </row>
    <row r="84" spans="1:87">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Z84" s="68"/>
      <c r="AA84" s="103"/>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04"/>
      <c r="BC84" s="104"/>
      <c r="BD84" s="104"/>
      <c r="BE84" s="104"/>
      <c r="BF84" s="104"/>
      <c r="BG84" s="104"/>
      <c r="BH84" s="104"/>
      <c r="BI84" s="104"/>
      <c r="BJ84" s="104"/>
      <c r="BK84" s="104"/>
      <c r="BL84" s="104"/>
      <c r="BM84" s="104"/>
      <c r="BN84" s="104"/>
      <c r="BO84" s="104"/>
      <c r="BP84" s="104"/>
      <c r="BQ84" s="104"/>
      <c r="BR84" s="104"/>
      <c r="BS84" s="104"/>
      <c r="BT84" s="104"/>
      <c r="BU84" s="104"/>
      <c r="BV84" s="104"/>
      <c r="BW84" s="104"/>
      <c r="BX84" s="104"/>
      <c r="BY84" s="104"/>
      <c r="BZ84" s="104"/>
      <c r="CA84" s="104"/>
      <c r="CB84" s="104"/>
      <c r="CC84" s="104"/>
      <c r="CD84" s="104"/>
      <c r="CE84" s="104"/>
      <c r="CF84" s="104"/>
      <c r="CG84" s="104"/>
      <c r="CH84" s="104"/>
      <c r="CI84" s="104"/>
    </row>
    <row r="85" spans="1:87" ht="21">
      <c r="B85" s="129"/>
      <c r="C85" s="130" t="s">
        <v>85</v>
      </c>
      <c r="D85" s="129"/>
      <c r="E85" s="129"/>
      <c r="F85" s="129"/>
      <c r="G85" s="129"/>
      <c r="H85" s="129"/>
      <c r="I85" s="129"/>
      <c r="J85" s="129"/>
      <c r="K85" s="129"/>
      <c r="L85" s="129"/>
      <c r="M85" s="129"/>
      <c r="N85" s="129"/>
      <c r="O85" s="129"/>
      <c r="P85" s="129"/>
      <c r="Q85" s="129"/>
      <c r="R85" s="129"/>
      <c r="S85" s="129"/>
      <c r="T85" s="129"/>
      <c r="U85" s="129"/>
      <c r="V85" s="129"/>
      <c r="W85" s="129"/>
      <c r="X85" s="129"/>
      <c r="Z85" s="68"/>
      <c r="AA85" s="131"/>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04"/>
      <c r="BC85" s="104"/>
      <c r="BD85" s="104"/>
      <c r="BE85" s="104"/>
      <c r="BF85" s="104"/>
      <c r="BG85" s="104"/>
      <c r="BH85" s="104"/>
      <c r="BI85" s="104"/>
      <c r="BJ85" s="104"/>
      <c r="BK85" s="104"/>
      <c r="BL85" s="104"/>
      <c r="BM85" s="104"/>
      <c r="BN85" s="104"/>
      <c r="BO85" s="104"/>
      <c r="BP85" s="104"/>
      <c r="BQ85" s="104"/>
      <c r="BR85" s="104"/>
      <c r="BS85" s="104"/>
      <c r="BT85" s="104"/>
      <c r="BU85" s="104"/>
      <c r="BV85" s="104"/>
      <c r="BW85" s="104"/>
      <c r="BX85" s="104"/>
      <c r="BY85" s="104"/>
      <c r="BZ85" s="104"/>
      <c r="CA85" s="104"/>
      <c r="CB85" s="104"/>
      <c r="CC85" s="104"/>
      <c r="CD85" s="104"/>
      <c r="CE85" s="104"/>
      <c r="CF85" s="104"/>
      <c r="CG85" s="104"/>
      <c r="CH85" s="104"/>
      <c r="CI85" s="104"/>
    </row>
    <row r="86" spans="1:87" ht="15.6" customHeight="1">
      <c r="B86" s="129"/>
      <c r="C86" s="300" t="s">
        <v>82</v>
      </c>
      <c r="D86" s="300"/>
      <c r="E86" s="300"/>
      <c r="F86" s="300"/>
      <c r="G86" s="388"/>
      <c r="H86" s="389"/>
      <c r="I86" s="389"/>
      <c r="J86" s="389"/>
      <c r="K86" s="389"/>
      <c r="L86" s="389"/>
      <c r="M86" s="389"/>
      <c r="N86" s="390"/>
      <c r="O86" s="385"/>
      <c r="P86" s="386"/>
      <c r="Q86" s="386"/>
      <c r="R86" s="386"/>
      <c r="S86" s="386"/>
      <c r="T86" s="386"/>
      <c r="U86" s="386"/>
      <c r="V86" s="386"/>
      <c r="W86" s="386"/>
      <c r="X86" s="387"/>
      <c r="Z86" s="68"/>
      <c r="AA86" s="103"/>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04"/>
      <c r="BF86" s="104"/>
      <c r="BG86" s="104"/>
      <c r="BH86" s="104"/>
      <c r="BI86" s="104"/>
      <c r="BJ86" s="104"/>
      <c r="BK86" s="104"/>
      <c r="BL86" s="104"/>
      <c r="BM86" s="104"/>
      <c r="BN86" s="104"/>
      <c r="BO86" s="104"/>
      <c r="BP86" s="104"/>
      <c r="BQ86" s="104"/>
      <c r="BR86" s="104"/>
      <c r="BS86" s="104"/>
      <c r="BT86" s="104"/>
      <c r="BU86" s="104"/>
      <c r="BV86" s="104"/>
      <c r="BW86" s="104"/>
      <c r="BX86" s="104"/>
      <c r="BY86" s="104"/>
      <c r="BZ86" s="104"/>
      <c r="CA86" s="104"/>
      <c r="CB86" s="104"/>
      <c r="CC86" s="104"/>
      <c r="CD86" s="104"/>
      <c r="CE86" s="104"/>
      <c r="CF86" s="104"/>
      <c r="CG86" s="104"/>
      <c r="CH86" s="104"/>
      <c r="CI86" s="104"/>
    </row>
    <row r="87" spans="1:87">
      <c r="B87" s="129"/>
      <c r="C87" s="378"/>
      <c r="D87" s="378"/>
      <c r="E87" s="378"/>
      <c r="F87" s="378"/>
      <c r="G87" s="378"/>
      <c r="H87" s="378"/>
      <c r="I87" s="379"/>
      <c r="J87" s="379"/>
      <c r="K87" s="379"/>
      <c r="L87" s="379"/>
      <c r="M87" s="378"/>
      <c r="N87" s="378"/>
      <c r="O87" s="378"/>
      <c r="P87" s="378"/>
      <c r="Q87" s="378"/>
      <c r="R87" s="378"/>
      <c r="S87" s="380"/>
      <c r="T87" s="380"/>
      <c r="U87" s="381"/>
      <c r="V87" s="381"/>
      <c r="W87" s="377"/>
      <c r="X87" s="377"/>
      <c r="Z87" s="68"/>
      <c r="AA87" s="132"/>
      <c r="AB87" s="104"/>
      <c r="AC87" s="104"/>
      <c r="AD87" s="104"/>
      <c r="AE87" s="104"/>
      <c r="AF87" s="104"/>
      <c r="AG87" s="104"/>
      <c r="AH87" s="104"/>
      <c r="AI87" s="104"/>
      <c r="AJ87" s="104"/>
      <c r="AK87" s="104"/>
      <c r="AL87" s="104"/>
      <c r="AM87" s="104"/>
      <c r="AN87" s="104"/>
      <c r="AO87" s="104"/>
      <c r="AP87" s="104"/>
      <c r="AQ87" s="104"/>
      <c r="AR87" s="104"/>
      <c r="AS87" s="104"/>
      <c r="AT87" s="104"/>
      <c r="AU87" s="104"/>
      <c r="AV87" s="104"/>
      <c r="AW87" s="104"/>
      <c r="AX87" s="104"/>
      <c r="AY87" s="104"/>
      <c r="AZ87" s="104"/>
      <c r="BA87" s="104"/>
      <c r="BB87" s="104"/>
      <c r="BC87" s="104"/>
      <c r="BD87" s="104"/>
      <c r="BE87" s="104"/>
      <c r="BF87" s="104"/>
      <c r="BG87" s="104"/>
      <c r="BH87" s="104"/>
      <c r="BI87" s="104"/>
      <c r="BJ87" s="104"/>
      <c r="BK87" s="104"/>
      <c r="BL87" s="104"/>
      <c r="BM87" s="104"/>
      <c r="BN87" s="104"/>
      <c r="BO87" s="104"/>
      <c r="BP87" s="104"/>
      <c r="BQ87" s="104"/>
      <c r="BR87" s="104"/>
      <c r="BS87" s="104"/>
      <c r="BT87" s="104"/>
      <c r="BU87" s="104"/>
      <c r="BV87" s="104"/>
      <c r="BW87" s="104"/>
      <c r="BX87" s="104"/>
      <c r="BY87" s="104"/>
      <c r="BZ87" s="104"/>
      <c r="CA87" s="104"/>
      <c r="CB87" s="104"/>
      <c r="CC87" s="104"/>
      <c r="CD87" s="104"/>
      <c r="CE87" s="104"/>
      <c r="CF87" s="104"/>
      <c r="CG87" s="104"/>
      <c r="CH87" s="104"/>
      <c r="CI87" s="104"/>
    </row>
    <row r="88" spans="1:87">
      <c r="B88" s="129"/>
      <c r="C88" s="133" t="s">
        <v>147</v>
      </c>
      <c r="D88" s="129"/>
      <c r="E88" s="129"/>
      <c r="F88" s="129"/>
      <c r="G88" s="129"/>
      <c r="H88" s="129"/>
      <c r="I88" s="129"/>
      <c r="J88" s="129"/>
      <c r="K88" s="129"/>
      <c r="L88" s="129"/>
      <c r="M88" s="129"/>
      <c r="N88" s="129"/>
      <c r="O88" s="129"/>
      <c r="P88" s="129"/>
      <c r="Q88" s="129"/>
      <c r="R88" s="129"/>
      <c r="S88" s="129"/>
      <c r="T88" s="129"/>
      <c r="U88" s="129"/>
      <c r="V88" s="129"/>
      <c r="W88" s="129"/>
      <c r="X88" s="129"/>
      <c r="Z88" s="68"/>
      <c r="AA88" s="132"/>
      <c r="AB88" s="104"/>
      <c r="AC88" s="104"/>
      <c r="AD88" s="104"/>
      <c r="AE88" s="104"/>
      <c r="AF88" s="104"/>
      <c r="AG88" s="104"/>
      <c r="AH88" s="104"/>
      <c r="AI88" s="104"/>
      <c r="AJ88" s="104"/>
      <c r="AK88" s="104"/>
      <c r="AL88" s="104"/>
      <c r="AM88" s="104"/>
      <c r="AN88" s="104"/>
      <c r="AO88" s="104"/>
      <c r="AP88" s="104"/>
      <c r="AQ88" s="104"/>
      <c r="AR88" s="104"/>
      <c r="AS88" s="104"/>
      <c r="AT88" s="104"/>
      <c r="AU88" s="104"/>
      <c r="AV88" s="104"/>
      <c r="AW88" s="104"/>
      <c r="AX88" s="104"/>
      <c r="AY88" s="104"/>
      <c r="AZ88" s="104"/>
      <c r="BA88" s="104"/>
      <c r="BB88" s="104"/>
      <c r="BC88" s="104"/>
      <c r="BD88" s="104"/>
      <c r="BE88" s="104"/>
      <c r="BF88" s="104"/>
      <c r="BG88" s="104"/>
      <c r="BH88" s="104"/>
      <c r="BI88" s="104"/>
      <c r="BJ88" s="104"/>
      <c r="BK88" s="104"/>
      <c r="BL88" s="104"/>
      <c r="BM88" s="104"/>
      <c r="BN88" s="104"/>
      <c r="BO88" s="104"/>
      <c r="BP88" s="104"/>
      <c r="BQ88" s="104"/>
      <c r="BR88" s="104"/>
      <c r="BS88" s="104"/>
      <c r="BT88" s="104"/>
      <c r="BU88" s="104"/>
      <c r="BV88" s="104"/>
      <c r="BW88" s="104"/>
      <c r="BX88" s="104"/>
      <c r="BY88" s="104"/>
      <c r="BZ88" s="104"/>
      <c r="CA88" s="104"/>
      <c r="CB88" s="104"/>
      <c r="CC88" s="104"/>
      <c r="CD88" s="104"/>
      <c r="CE88" s="104"/>
      <c r="CF88" s="104"/>
      <c r="CG88" s="104"/>
      <c r="CH88" s="104"/>
      <c r="CI88" s="104"/>
    </row>
    <row r="89" spans="1:87">
      <c r="B89" s="129"/>
      <c r="C89" s="134"/>
      <c r="D89" s="129"/>
      <c r="E89" s="129"/>
      <c r="F89" s="129"/>
      <c r="G89" s="129"/>
      <c r="H89" s="129"/>
      <c r="I89" s="129"/>
      <c r="J89" s="129"/>
      <c r="K89" s="129"/>
      <c r="L89" s="129"/>
      <c r="M89" s="129"/>
      <c r="N89" s="129"/>
      <c r="O89" s="129"/>
      <c r="P89" s="129"/>
      <c r="Q89" s="129"/>
      <c r="R89" s="129"/>
      <c r="S89" s="129"/>
      <c r="T89" s="129"/>
      <c r="U89" s="129"/>
      <c r="V89" s="129"/>
      <c r="W89" s="129"/>
      <c r="X89" s="129"/>
      <c r="Z89" s="68"/>
      <c r="AA89" s="103"/>
      <c r="AB89" s="104"/>
      <c r="AC89" s="104"/>
      <c r="AD89" s="104"/>
      <c r="AE89" s="104"/>
      <c r="AF89" s="104"/>
      <c r="AG89" s="104"/>
      <c r="AH89" s="104"/>
      <c r="AI89" s="104"/>
      <c r="AJ89" s="104"/>
      <c r="AK89" s="104"/>
      <c r="AL89" s="104"/>
      <c r="AM89" s="104"/>
      <c r="AN89" s="104"/>
      <c r="AO89" s="104"/>
      <c r="AP89" s="104"/>
      <c r="AQ89" s="104"/>
      <c r="AR89" s="104"/>
      <c r="AS89" s="104"/>
      <c r="AT89" s="104"/>
      <c r="AU89" s="104"/>
      <c r="AV89" s="104"/>
      <c r="AW89" s="104"/>
      <c r="AX89" s="104"/>
      <c r="AY89" s="104"/>
      <c r="AZ89" s="104"/>
      <c r="BA89" s="104"/>
      <c r="BB89" s="104"/>
      <c r="BC89" s="104"/>
      <c r="BD89" s="104"/>
      <c r="BE89" s="104"/>
      <c r="BF89" s="104"/>
      <c r="BG89" s="104"/>
      <c r="BH89" s="104"/>
      <c r="BI89" s="104"/>
      <c r="BJ89" s="104"/>
      <c r="BK89" s="104"/>
      <c r="BL89" s="104"/>
      <c r="BM89" s="104"/>
      <c r="BN89" s="104"/>
      <c r="BO89" s="104"/>
      <c r="BP89" s="104"/>
      <c r="BQ89" s="104"/>
      <c r="BR89" s="104"/>
      <c r="BS89" s="104"/>
      <c r="BT89" s="104"/>
      <c r="BU89" s="104"/>
      <c r="BV89" s="104"/>
      <c r="BW89" s="104"/>
      <c r="BX89" s="104"/>
      <c r="BY89" s="104"/>
      <c r="BZ89" s="104"/>
      <c r="CA89" s="104"/>
      <c r="CB89" s="104"/>
      <c r="CC89" s="104"/>
      <c r="CD89" s="104"/>
      <c r="CE89" s="104"/>
      <c r="CF89" s="104"/>
      <c r="CG89" s="104"/>
      <c r="CH89" s="104"/>
      <c r="CI89" s="104"/>
    </row>
    <row r="90" spans="1:87" ht="16.899999999999999" customHeight="1">
      <c r="B90" s="129"/>
      <c r="C90" s="135" t="s">
        <v>117</v>
      </c>
      <c r="D90" s="136"/>
      <c r="E90" s="136"/>
      <c r="F90" s="136"/>
      <c r="G90" s="136"/>
      <c r="H90" s="136"/>
      <c r="I90" s="136"/>
      <c r="J90" s="136"/>
      <c r="K90" s="136"/>
      <c r="L90" s="136"/>
      <c r="M90" s="136"/>
      <c r="N90" s="136"/>
      <c r="O90" s="136"/>
      <c r="P90" s="136"/>
      <c r="Q90" s="136"/>
      <c r="R90" s="136"/>
      <c r="S90" s="136"/>
      <c r="T90" s="136"/>
      <c r="U90" s="129"/>
      <c r="V90" s="401" t="s">
        <v>113</v>
      </c>
      <c r="W90" s="401"/>
      <c r="X90" s="401"/>
      <c r="Z90" s="68"/>
      <c r="AA90" s="103"/>
      <c r="AB90" s="104"/>
      <c r="AC90" s="104"/>
      <c r="AD90" s="104"/>
      <c r="AE90" s="104"/>
      <c r="AF90" s="104"/>
      <c r="AG90" s="104"/>
      <c r="AH90" s="104"/>
      <c r="AI90" s="104"/>
      <c r="AJ90" s="104"/>
      <c r="AK90" s="104"/>
      <c r="AL90" s="104"/>
      <c r="AM90" s="104"/>
      <c r="AN90" s="104"/>
      <c r="AO90" s="104"/>
      <c r="AP90" s="104"/>
      <c r="AQ90" s="104"/>
      <c r="AR90" s="104"/>
      <c r="AS90" s="104"/>
      <c r="AT90" s="104"/>
      <c r="AU90" s="104"/>
      <c r="AV90" s="104"/>
      <c r="AW90" s="104"/>
      <c r="AX90" s="104"/>
      <c r="AY90" s="104"/>
      <c r="AZ90" s="104"/>
      <c r="BA90" s="104"/>
      <c r="BB90" s="104"/>
      <c r="BC90" s="104"/>
      <c r="BD90" s="104"/>
      <c r="BE90" s="104"/>
      <c r="BF90" s="104"/>
      <c r="BG90" s="104"/>
      <c r="BH90" s="104"/>
      <c r="BI90" s="104"/>
      <c r="BJ90" s="104"/>
      <c r="BK90" s="104"/>
      <c r="BL90" s="104"/>
      <c r="BM90" s="104"/>
      <c r="BN90" s="104"/>
      <c r="BO90" s="104"/>
      <c r="BP90" s="104"/>
      <c r="BQ90" s="104"/>
      <c r="BR90" s="104"/>
      <c r="BS90" s="104"/>
      <c r="BT90" s="104"/>
      <c r="BU90" s="104"/>
      <c r="BV90" s="104"/>
      <c r="BW90" s="104"/>
      <c r="BX90" s="104"/>
      <c r="BY90" s="104"/>
      <c r="BZ90" s="104"/>
      <c r="CA90" s="104"/>
      <c r="CB90" s="104"/>
      <c r="CC90" s="104"/>
      <c r="CD90" s="104"/>
      <c r="CE90" s="104"/>
      <c r="CF90" s="104"/>
      <c r="CG90" s="104"/>
      <c r="CH90" s="104"/>
      <c r="CI90" s="104"/>
    </row>
    <row r="91" spans="1:87" ht="16.149999999999999" customHeight="1">
      <c r="B91" s="129"/>
      <c r="C91" s="420" t="s">
        <v>83</v>
      </c>
      <c r="D91" s="420"/>
      <c r="E91" s="420"/>
      <c r="F91" s="420"/>
      <c r="G91" s="411"/>
      <c r="H91" s="412"/>
      <c r="I91" s="412"/>
      <c r="J91" s="412"/>
      <c r="K91" s="412"/>
      <c r="L91" s="412"/>
      <c r="M91" s="412"/>
      <c r="N91" s="412"/>
      <c r="O91" s="417"/>
      <c r="P91" s="418"/>
      <c r="Q91" s="418"/>
      <c r="R91" s="418"/>
      <c r="S91" s="418"/>
      <c r="T91" s="419"/>
      <c r="U91" s="42"/>
      <c r="V91" s="402" t="s">
        <v>114</v>
      </c>
      <c r="W91" s="403"/>
      <c r="X91" s="404"/>
      <c r="Z91" s="68"/>
      <c r="AA91" s="103"/>
      <c r="AB91" s="104"/>
      <c r="AC91" s="104"/>
      <c r="AD91" s="104"/>
      <c r="AE91" s="104"/>
      <c r="AF91" s="104"/>
      <c r="AG91" s="104"/>
      <c r="AH91" s="104"/>
      <c r="AI91" s="104"/>
      <c r="AJ91" s="104"/>
      <c r="AK91" s="104"/>
      <c r="AL91" s="104"/>
      <c r="AM91" s="104"/>
      <c r="AN91" s="104"/>
      <c r="AO91" s="104"/>
      <c r="AP91" s="104"/>
      <c r="AQ91" s="104"/>
      <c r="AR91" s="104"/>
      <c r="AS91" s="104"/>
      <c r="AT91" s="104"/>
      <c r="AU91" s="104"/>
      <c r="AV91" s="104"/>
      <c r="AW91" s="104"/>
      <c r="AX91" s="104"/>
      <c r="AY91" s="104"/>
      <c r="AZ91" s="104"/>
      <c r="BA91" s="104"/>
      <c r="BB91" s="104"/>
      <c r="BC91" s="104"/>
      <c r="BD91" s="104"/>
      <c r="BE91" s="104"/>
      <c r="BF91" s="104"/>
      <c r="BG91" s="104"/>
      <c r="BH91" s="104"/>
      <c r="BI91" s="104"/>
      <c r="BJ91" s="104"/>
      <c r="BK91" s="104"/>
      <c r="BL91" s="104"/>
      <c r="BM91" s="104"/>
      <c r="BN91" s="104"/>
      <c r="BO91" s="104"/>
      <c r="BP91" s="104"/>
      <c r="BQ91" s="104"/>
      <c r="BR91" s="104"/>
      <c r="BS91" s="104"/>
      <c r="BT91" s="104"/>
      <c r="BU91" s="104"/>
      <c r="BV91" s="104"/>
      <c r="BW91" s="104"/>
      <c r="BX91" s="104"/>
      <c r="BY91" s="104"/>
      <c r="BZ91" s="104"/>
      <c r="CA91" s="104"/>
      <c r="CB91" s="104"/>
      <c r="CC91" s="104"/>
      <c r="CD91" s="104"/>
      <c r="CE91" s="104"/>
      <c r="CF91" s="104"/>
      <c r="CG91" s="104"/>
      <c r="CH91" s="104"/>
      <c r="CI91" s="104"/>
    </row>
    <row r="92" spans="1:87" ht="16.149999999999999" customHeight="1">
      <c r="B92" s="129"/>
      <c r="C92" s="414" t="s">
        <v>186</v>
      </c>
      <c r="D92" s="415"/>
      <c r="E92" s="415"/>
      <c r="F92" s="416"/>
      <c r="G92" s="411"/>
      <c r="H92" s="412"/>
      <c r="I92" s="412"/>
      <c r="J92" s="412"/>
      <c r="K92" s="412"/>
      <c r="L92" s="412"/>
      <c r="M92" s="412"/>
      <c r="N92" s="412"/>
      <c r="O92" s="417"/>
      <c r="P92" s="418"/>
      <c r="Q92" s="418"/>
      <c r="R92" s="418"/>
      <c r="S92" s="418"/>
      <c r="T92" s="419"/>
      <c r="U92" s="43"/>
      <c r="V92" s="405"/>
      <c r="W92" s="406"/>
      <c r="X92" s="407"/>
      <c r="Z92" s="68"/>
      <c r="AA92" s="132"/>
      <c r="AB92" s="104"/>
      <c r="AC92" s="104"/>
      <c r="AD92" s="104"/>
      <c r="AE92" s="104"/>
      <c r="AF92" s="104"/>
      <c r="AG92" s="104"/>
      <c r="AH92" s="104"/>
      <c r="AI92" s="104"/>
      <c r="AJ92" s="104"/>
      <c r="AK92" s="104"/>
      <c r="AL92" s="104"/>
      <c r="AM92" s="104"/>
      <c r="AN92" s="104"/>
      <c r="AO92" s="104"/>
      <c r="AP92" s="104"/>
      <c r="AQ92" s="104"/>
      <c r="AR92" s="104"/>
      <c r="AS92" s="104"/>
      <c r="AT92" s="104"/>
      <c r="AU92" s="104"/>
      <c r="AV92" s="104"/>
      <c r="AW92" s="104"/>
      <c r="AX92" s="104"/>
      <c r="AY92" s="104"/>
      <c r="AZ92" s="104"/>
      <c r="BA92" s="104"/>
      <c r="BB92" s="104"/>
      <c r="BC92" s="104"/>
      <c r="BD92" s="104"/>
      <c r="BE92" s="104"/>
      <c r="BF92" s="104"/>
      <c r="BG92" s="104"/>
      <c r="BH92" s="104"/>
      <c r="BI92" s="104"/>
      <c r="BJ92" s="104"/>
      <c r="BK92" s="104"/>
      <c r="BL92" s="104"/>
      <c r="BM92" s="104"/>
      <c r="BN92" s="104"/>
      <c r="BO92" s="104"/>
      <c r="BP92" s="104"/>
      <c r="BQ92" s="104"/>
      <c r="BR92" s="104"/>
      <c r="BS92" s="104"/>
      <c r="BT92" s="104"/>
      <c r="BU92" s="104"/>
      <c r="BV92" s="104"/>
      <c r="BW92" s="104"/>
      <c r="BX92" s="104"/>
      <c r="BY92" s="104"/>
      <c r="BZ92" s="104"/>
      <c r="CA92" s="104"/>
      <c r="CB92" s="104"/>
      <c r="CC92" s="104"/>
      <c r="CD92" s="104"/>
      <c r="CE92" s="104"/>
      <c r="CF92" s="104"/>
      <c r="CG92" s="104"/>
      <c r="CH92" s="104"/>
      <c r="CI92" s="104"/>
    </row>
    <row r="93" spans="1:87" ht="15.6" customHeight="1">
      <c r="B93" s="129"/>
      <c r="C93" s="414" t="s">
        <v>84</v>
      </c>
      <c r="D93" s="415"/>
      <c r="E93" s="415"/>
      <c r="F93" s="416"/>
      <c r="G93" s="411"/>
      <c r="H93" s="412"/>
      <c r="I93" s="412"/>
      <c r="J93" s="412"/>
      <c r="K93" s="412"/>
      <c r="L93" s="412"/>
      <c r="M93" s="412"/>
      <c r="N93" s="412"/>
      <c r="O93" s="411" t="s">
        <v>187</v>
      </c>
      <c r="P93" s="412"/>
      <c r="Q93" s="412"/>
      <c r="R93" s="412"/>
      <c r="S93" s="412"/>
      <c r="T93" s="413"/>
      <c r="U93" s="42"/>
      <c r="V93" s="408" t="s">
        <v>143</v>
      </c>
      <c r="W93" s="409"/>
      <c r="X93" s="410"/>
      <c r="Y93" s="105"/>
      <c r="Z93" s="104"/>
      <c r="AA93" s="103"/>
      <c r="AB93" s="104"/>
      <c r="AC93" s="104"/>
      <c r="AD93" s="104"/>
      <c r="AE93" s="104"/>
      <c r="AF93" s="104"/>
      <c r="AG93" s="104"/>
      <c r="AH93" s="104"/>
      <c r="AI93" s="104"/>
      <c r="AJ93" s="104"/>
      <c r="AK93" s="104"/>
      <c r="AL93" s="104"/>
      <c r="AM93" s="104"/>
      <c r="AN93" s="104"/>
      <c r="AO93" s="104"/>
      <c r="AP93" s="104"/>
      <c r="AQ93" s="104"/>
      <c r="AR93" s="104"/>
      <c r="AS93" s="104"/>
      <c r="AT93" s="104"/>
      <c r="AU93" s="104"/>
      <c r="AV93" s="104"/>
      <c r="AW93" s="104"/>
      <c r="AX93" s="104"/>
      <c r="AY93" s="104"/>
      <c r="AZ93" s="104"/>
      <c r="BA93" s="104"/>
      <c r="BB93" s="104"/>
      <c r="BC93" s="104"/>
      <c r="BD93" s="104"/>
      <c r="BE93" s="104"/>
      <c r="BF93" s="104"/>
      <c r="BG93" s="104"/>
      <c r="BH93" s="104"/>
      <c r="BI93" s="104"/>
      <c r="BJ93" s="104"/>
      <c r="BK93" s="104"/>
      <c r="BL93" s="104"/>
      <c r="BM93" s="104"/>
      <c r="BN93" s="104"/>
      <c r="BO93" s="104"/>
      <c r="BP93" s="104"/>
      <c r="BQ93" s="104"/>
      <c r="BR93" s="104"/>
      <c r="BS93" s="104"/>
      <c r="BT93" s="104"/>
      <c r="BU93" s="104"/>
      <c r="BV93" s="104"/>
      <c r="BW93" s="104"/>
      <c r="BX93" s="104"/>
      <c r="BY93" s="104"/>
      <c r="BZ93" s="104"/>
      <c r="CA93" s="104"/>
      <c r="CB93" s="104"/>
      <c r="CC93" s="104"/>
      <c r="CD93" s="104"/>
      <c r="CE93" s="104"/>
      <c r="CF93" s="104"/>
      <c r="CG93" s="104"/>
      <c r="CH93" s="104"/>
      <c r="CI93" s="104"/>
    </row>
    <row r="94" spans="1:87">
      <c r="B94" s="129"/>
      <c r="C94" s="414" t="s">
        <v>116</v>
      </c>
      <c r="D94" s="415"/>
      <c r="E94" s="415"/>
      <c r="F94" s="416"/>
      <c r="G94" s="423" t="s">
        <v>143</v>
      </c>
      <c r="H94" s="424"/>
      <c r="I94" s="425"/>
      <c r="J94" s="417"/>
      <c r="K94" s="418"/>
      <c r="L94" s="418"/>
      <c r="M94" s="418"/>
      <c r="N94" s="418"/>
      <c r="O94" s="418"/>
      <c r="P94" s="418"/>
      <c r="Q94" s="418"/>
      <c r="R94" s="418"/>
      <c r="S94" s="418"/>
      <c r="T94" s="419"/>
      <c r="U94" s="129"/>
      <c r="V94" s="129"/>
      <c r="W94" s="129"/>
      <c r="X94" s="129"/>
      <c r="Z94" s="68"/>
      <c r="AA94" s="103"/>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c r="BD94" s="104"/>
      <c r="BE94" s="104"/>
      <c r="BF94" s="104"/>
      <c r="BG94" s="104"/>
      <c r="BH94" s="104"/>
      <c r="BI94" s="104"/>
      <c r="BJ94" s="104"/>
      <c r="BK94" s="104"/>
      <c r="BL94" s="104"/>
      <c r="BM94" s="104"/>
      <c r="BN94" s="104"/>
      <c r="BO94" s="104"/>
      <c r="BP94" s="104"/>
      <c r="BQ94" s="104"/>
      <c r="BR94" s="104"/>
      <c r="BS94" s="104"/>
      <c r="BT94" s="104"/>
      <c r="BU94" s="104"/>
      <c r="BV94" s="104"/>
      <c r="BW94" s="104"/>
      <c r="BX94" s="104"/>
      <c r="BY94" s="104"/>
      <c r="BZ94" s="104"/>
      <c r="CA94" s="104"/>
      <c r="CB94" s="104"/>
      <c r="CC94" s="104"/>
      <c r="CD94" s="104"/>
      <c r="CE94" s="104"/>
      <c r="CF94" s="104"/>
      <c r="CG94" s="104"/>
      <c r="CH94" s="104"/>
      <c r="CI94" s="104"/>
    </row>
    <row r="95" spans="1:87">
      <c r="B95" s="129"/>
      <c r="C95" s="420" t="s">
        <v>188</v>
      </c>
      <c r="D95" s="420"/>
      <c r="E95" s="420"/>
      <c r="F95" s="420"/>
      <c r="G95" s="421" t="s">
        <v>143</v>
      </c>
      <c r="H95" s="422"/>
      <c r="I95" s="422"/>
      <c r="J95" s="411" t="s">
        <v>115</v>
      </c>
      <c r="K95" s="412"/>
      <c r="L95" s="412"/>
      <c r="M95" s="412"/>
      <c r="N95" s="412"/>
      <c r="O95" s="412"/>
      <c r="P95" s="412"/>
      <c r="Q95" s="412"/>
      <c r="R95" s="412"/>
      <c r="S95" s="412"/>
      <c r="T95" s="413"/>
      <c r="U95" s="129"/>
      <c r="V95" s="129"/>
      <c r="W95" s="129"/>
      <c r="X95" s="129"/>
      <c r="Z95" s="68"/>
      <c r="AA95" s="103"/>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T95" s="104"/>
      <c r="BU95" s="104"/>
      <c r="BV95" s="104"/>
      <c r="BW95" s="104"/>
      <c r="BX95" s="104"/>
      <c r="BY95" s="104"/>
      <c r="BZ95" s="104"/>
      <c r="CA95" s="104"/>
      <c r="CB95" s="104"/>
      <c r="CC95" s="104"/>
      <c r="CD95" s="104"/>
      <c r="CE95" s="104"/>
      <c r="CF95" s="104"/>
      <c r="CG95" s="104"/>
      <c r="CH95" s="104"/>
      <c r="CI95" s="104"/>
    </row>
    <row r="96" spans="1:87">
      <c r="A96" s="68"/>
      <c r="B96" s="137"/>
      <c r="C96" s="129"/>
      <c r="D96" s="129"/>
      <c r="E96" s="129"/>
      <c r="F96" s="129"/>
      <c r="G96" s="129"/>
      <c r="H96" s="129"/>
      <c r="I96" s="129"/>
      <c r="J96" s="129"/>
      <c r="K96" s="129"/>
      <c r="L96" s="129"/>
      <c r="M96" s="129"/>
      <c r="N96" s="129"/>
      <c r="O96" s="129"/>
      <c r="P96" s="129"/>
      <c r="Q96" s="129"/>
      <c r="R96" s="129"/>
      <c r="S96" s="129"/>
      <c r="T96" s="129"/>
      <c r="U96" s="137"/>
      <c r="V96" s="137"/>
      <c r="W96" s="137"/>
      <c r="X96" s="137"/>
      <c r="Y96" s="68"/>
      <c r="Z96" s="68"/>
      <c r="AA96" s="103"/>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c r="BM96" s="104"/>
      <c r="BN96" s="104"/>
      <c r="BO96" s="104"/>
      <c r="BP96" s="104"/>
      <c r="BQ96" s="104"/>
      <c r="BR96" s="104"/>
      <c r="BS96" s="104"/>
      <c r="BT96" s="104"/>
      <c r="BU96" s="104"/>
      <c r="BV96" s="104"/>
      <c r="BW96" s="104"/>
      <c r="BX96" s="104"/>
      <c r="BY96" s="104"/>
      <c r="BZ96" s="104"/>
      <c r="CA96" s="104"/>
      <c r="CB96" s="104"/>
      <c r="CC96" s="104"/>
      <c r="CD96" s="104"/>
      <c r="CE96" s="104"/>
      <c r="CF96" s="104"/>
      <c r="CG96" s="104"/>
      <c r="CH96" s="104"/>
      <c r="CI96" s="104"/>
    </row>
    <row r="97" spans="1:87">
      <c r="A97" s="68"/>
      <c r="B97" s="68"/>
      <c r="C97" s="138"/>
      <c r="D97" s="137"/>
      <c r="E97" s="137"/>
      <c r="F97" s="137"/>
      <c r="G97" s="137"/>
      <c r="H97" s="137"/>
      <c r="I97" s="137"/>
      <c r="J97" s="137"/>
      <c r="K97" s="137"/>
      <c r="L97" s="137"/>
      <c r="M97" s="137"/>
      <c r="N97" s="137"/>
      <c r="O97" s="137"/>
      <c r="P97" s="137"/>
      <c r="Q97" s="137"/>
      <c r="R97" s="137"/>
      <c r="S97" s="137"/>
      <c r="T97" s="137"/>
      <c r="U97" s="68"/>
      <c r="V97" s="68"/>
      <c r="W97" s="68"/>
      <c r="X97" s="68"/>
      <c r="Y97" s="68"/>
      <c r="Z97" s="68"/>
      <c r="AA97" s="103"/>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c r="BF97" s="104"/>
      <c r="BG97" s="104"/>
      <c r="BH97" s="104"/>
      <c r="BI97" s="104"/>
      <c r="BJ97" s="104"/>
      <c r="BK97" s="104"/>
      <c r="BL97" s="104"/>
      <c r="BM97" s="104"/>
      <c r="BN97" s="104"/>
      <c r="BO97" s="104"/>
      <c r="BP97" s="104"/>
      <c r="BQ97" s="104"/>
      <c r="BR97" s="104"/>
      <c r="BS97" s="104"/>
      <c r="BT97" s="104"/>
      <c r="BU97" s="104"/>
      <c r="BV97" s="104"/>
      <c r="BW97" s="104"/>
      <c r="BX97" s="104"/>
      <c r="BY97" s="104"/>
      <c r="BZ97" s="104"/>
      <c r="CA97" s="104"/>
      <c r="CB97" s="104"/>
      <c r="CC97" s="104"/>
      <c r="CD97" s="104"/>
      <c r="CE97" s="104"/>
      <c r="CF97" s="104"/>
      <c r="CG97" s="104"/>
      <c r="CH97" s="104"/>
      <c r="CI97" s="104"/>
    </row>
    <row r="98" spans="1:87">
      <c r="A98" s="68"/>
      <c r="B98" s="68"/>
      <c r="C98" s="104"/>
      <c r="D98" s="68"/>
      <c r="E98" s="68"/>
      <c r="F98" s="68"/>
      <c r="G98" s="68"/>
      <c r="H98" s="68"/>
      <c r="I98" s="68"/>
      <c r="J98" s="68"/>
      <c r="K98" s="68"/>
      <c r="L98" s="68"/>
      <c r="M98" s="68"/>
      <c r="N98" s="68"/>
      <c r="O98" s="68"/>
      <c r="P98" s="68"/>
      <c r="Q98" s="68"/>
      <c r="R98" s="68"/>
      <c r="S98" s="68"/>
      <c r="T98" s="68"/>
      <c r="U98" s="68"/>
      <c r="V98" s="68"/>
      <c r="W98" s="68"/>
      <c r="Y98" s="68"/>
      <c r="Z98" s="68"/>
      <c r="AA98" s="103"/>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c r="BF98" s="104"/>
      <c r="BG98" s="104"/>
      <c r="BH98" s="104"/>
      <c r="BI98" s="104"/>
      <c r="BJ98" s="104"/>
      <c r="BK98" s="104"/>
      <c r="BL98" s="104"/>
      <c r="BM98" s="104"/>
      <c r="BN98" s="104"/>
      <c r="BO98" s="104"/>
      <c r="BP98" s="104"/>
      <c r="BQ98" s="104"/>
      <c r="BR98" s="104"/>
      <c r="BS98" s="104"/>
      <c r="BT98" s="104"/>
      <c r="BU98" s="104"/>
      <c r="BV98" s="104"/>
      <c r="BW98" s="104"/>
      <c r="BX98" s="104"/>
      <c r="BY98" s="104"/>
      <c r="BZ98" s="104"/>
      <c r="CA98" s="104"/>
      <c r="CB98" s="104"/>
      <c r="CC98" s="104"/>
      <c r="CD98" s="104"/>
      <c r="CE98" s="104"/>
      <c r="CF98" s="104"/>
      <c r="CG98" s="104"/>
      <c r="CH98" s="104"/>
      <c r="CI98" s="104"/>
    </row>
    <row r="99" spans="1:87">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103"/>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BZ99" s="104"/>
      <c r="CA99" s="104"/>
      <c r="CB99" s="104"/>
      <c r="CC99" s="104"/>
      <c r="CD99" s="104"/>
      <c r="CE99" s="104"/>
      <c r="CF99" s="104"/>
      <c r="CG99" s="104"/>
      <c r="CH99" s="104"/>
      <c r="CI99" s="104"/>
    </row>
    <row r="100" spans="1:87">
      <c r="A100" s="68"/>
      <c r="B100" s="68"/>
      <c r="C100" s="104"/>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103"/>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BZ100" s="104"/>
      <c r="CA100" s="104"/>
      <c r="CB100" s="104"/>
      <c r="CC100" s="104"/>
      <c r="CD100" s="104"/>
      <c r="CE100" s="104"/>
      <c r="CF100" s="104"/>
      <c r="CG100" s="104"/>
      <c r="CH100" s="104"/>
      <c r="CI100" s="104"/>
    </row>
    <row r="101" spans="1:87">
      <c r="A101" s="68"/>
      <c r="B101" s="68"/>
      <c r="C101" s="104"/>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103"/>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c r="BE101" s="104"/>
      <c r="BF101" s="104"/>
      <c r="BG101" s="104"/>
      <c r="BH101" s="104"/>
      <c r="BI101" s="104"/>
      <c r="BJ101" s="104"/>
      <c r="BK101" s="104"/>
      <c r="BL101" s="104"/>
      <c r="BM101" s="104"/>
      <c r="BN101" s="104"/>
      <c r="BO101" s="104"/>
      <c r="BP101" s="104"/>
      <c r="BQ101" s="104"/>
      <c r="BR101" s="104"/>
      <c r="BS101" s="104"/>
      <c r="BT101" s="104"/>
      <c r="BU101" s="104"/>
      <c r="BV101" s="104"/>
      <c r="BW101" s="104"/>
      <c r="BX101" s="104"/>
      <c r="BY101" s="104"/>
      <c r="BZ101" s="104"/>
      <c r="CA101" s="104"/>
      <c r="CB101" s="104"/>
      <c r="CC101" s="104"/>
      <c r="CD101" s="104"/>
      <c r="CE101" s="104"/>
      <c r="CF101" s="104"/>
      <c r="CG101" s="104"/>
      <c r="CH101" s="104"/>
      <c r="CI101" s="104"/>
    </row>
    <row r="102" spans="1:87">
      <c r="A102" s="68"/>
      <c r="B102" s="68"/>
      <c r="C102" s="104"/>
      <c r="D102" s="68"/>
      <c r="E102" s="68"/>
      <c r="F102" s="68"/>
      <c r="G102" s="68"/>
      <c r="H102" s="68"/>
      <c r="I102" s="68"/>
      <c r="J102" s="68"/>
      <c r="K102" s="68"/>
      <c r="L102" s="68"/>
      <c r="M102" s="68"/>
      <c r="N102" s="68"/>
      <c r="O102" s="68"/>
      <c r="P102" s="68"/>
      <c r="Q102" s="68"/>
      <c r="R102" s="68"/>
      <c r="S102" s="68"/>
      <c r="T102" s="68"/>
      <c r="U102" s="68"/>
      <c r="V102" s="68"/>
      <c r="W102" s="68"/>
      <c r="X102" s="68"/>
      <c r="Y102" s="68"/>
      <c r="Z102" s="103"/>
      <c r="AA102" s="103"/>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E102" s="104"/>
      <c r="BF102" s="104"/>
      <c r="BG102" s="104"/>
      <c r="BH102" s="104"/>
      <c r="BI102" s="104"/>
      <c r="BJ102" s="104"/>
      <c r="BK102" s="104"/>
      <c r="BL102" s="104"/>
      <c r="BM102" s="104"/>
      <c r="BN102" s="104"/>
      <c r="BO102" s="104"/>
      <c r="BP102" s="104"/>
      <c r="BQ102" s="104"/>
      <c r="BR102" s="104"/>
      <c r="BS102" s="104"/>
      <c r="BT102" s="104"/>
      <c r="BU102" s="104"/>
      <c r="BV102" s="104"/>
      <c r="BW102" s="104"/>
      <c r="BX102" s="104"/>
      <c r="BY102" s="104"/>
      <c r="BZ102" s="104"/>
      <c r="CA102" s="104"/>
      <c r="CB102" s="104"/>
      <c r="CC102" s="104"/>
      <c r="CD102" s="104"/>
      <c r="CE102" s="104"/>
      <c r="CF102" s="104"/>
      <c r="CG102" s="104"/>
      <c r="CH102" s="104"/>
      <c r="CI102" s="104"/>
    </row>
    <row r="103" spans="1:87">
      <c r="A103" s="68"/>
      <c r="B103" s="68"/>
      <c r="C103" s="104"/>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103"/>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c r="BM103" s="104"/>
      <c r="BN103" s="104"/>
      <c r="BO103" s="104"/>
      <c r="BP103" s="104"/>
      <c r="BQ103" s="104"/>
      <c r="BR103" s="104"/>
      <c r="BS103" s="104"/>
      <c r="BT103" s="104"/>
      <c r="BU103" s="104"/>
      <c r="BV103" s="104"/>
      <c r="BW103" s="104"/>
      <c r="BX103" s="104"/>
      <c r="BY103" s="104"/>
      <c r="BZ103" s="104"/>
      <c r="CA103" s="104"/>
      <c r="CB103" s="104"/>
      <c r="CC103" s="104"/>
      <c r="CD103" s="104"/>
      <c r="CE103" s="104"/>
      <c r="CF103" s="104"/>
      <c r="CG103" s="104"/>
      <c r="CH103" s="104"/>
      <c r="CI103" s="104"/>
    </row>
    <row r="104" spans="1:87">
      <c r="A104" s="68"/>
      <c r="B104" s="68"/>
      <c r="C104" s="104"/>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103"/>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c r="BF104" s="104"/>
      <c r="BG104" s="104"/>
      <c r="BH104" s="104"/>
      <c r="BI104" s="104"/>
      <c r="BJ104" s="104"/>
      <c r="BK104" s="104"/>
      <c r="BL104" s="104"/>
      <c r="BM104" s="104"/>
      <c r="BN104" s="104"/>
      <c r="BO104" s="104"/>
      <c r="BP104" s="104"/>
      <c r="BQ104" s="104"/>
      <c r="BR104" s="104"/>
      <c r="BS104" s="104"/>
      <c r="BT104" s="104"/>
      <c r="BU104" s="104"/>
      <c r="BV104" s="104"/>
      <c r="BW104" s="104"/>
      <c r="BX104" s="104"/>
      <c r="BY104" s="104"/>
      <c r="BZ104" s="104"/>
      <c r="CA104" s="104"/>
      <c r="CB104" s="104"/>
      <c r="CC104" s="104"/>
      <c r="CD104" s="104"/>
      <c r="CE104" s="104"/>
      <c r="CF104" s="104"/>
      <c r="CG104" s="104"/>
      <c r="CH104" s="104"/>
      <c r="CI104" s="104"/>
    </row>
    <row r="105" spans="1:87">
      <c r="A105" s="68"/>
      <c r="B105" s="68"/>
      <c r="C105" s="104"/>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103"/>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c r="BM105" s="104"/>
      <c r="BN105" s="104"/>
      <c r="BO105" s="104"/>
      <c r="BP105" s="104"/>
      <c r="BQ105" s="104"/>
      <c r="BR105" s="104"/>
      <c r="BS105" s="104"/>
      <c r="BT105" s="104"/>
      <c r="BU105" s="104"/>
      <c r="BV105" s="104"/>
      <c r="BW105" s="104"/>
      <c r="BX105" s="104"/>
      <c r="BY105" s="104"/>
      <c r="BZ105" s="104"/>
      <c r="CA105" s="104"/>
      <c r="CB105" s="104"/>
      <c r="CC105" s="104"/>
      <c r="CD105" s="104"/>
      <c r="CE105" s="104"/>
      <c r="CF105" s="104"/>
      <c r="CG105" s="104"/>
      <c r="CH105" s="104"/>
      <c r="CI105" s="104"/>
    </row>
    <row r="106" spans="1:87">
      <c r="A106" s="68"/>
      <c r="B106" s="68"/>
      <c r="C106" s="104"/>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103"/>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c r="BM106" s="104"/>
      <c r="BN106" s="104"/>
      <c r="BO106" s="104"/>
      <c r="BP106" s="104"/>
      <c r="BQ106" s="104"/>
      <c r="BR106" s="104"/>
      <c r="BS106" s="104"/>
      <c r="BT106" s="104"/>
      <c r="BU106" s="104"/>
      <c r="BV106" s="104"/>
      <c r="BW106" s="104"/>
      <c r="BX106" s="104"/>
      <c r="BY106" s="104"/>
      <c r="BZ106" s="104"/>
      <c r="CA106" s="104"/>
      <c r="CB106" s="104"/>
      <c r="CC106" s="104"/>
      <c r="CD106" s="104"/>
      <c r="CE106" s="104"/>
      <c r="CF106" s="104"/>
      <c r="CG106" s="104"/>
      <c r="CH106" s="104"/>
      <c r="CI106" s="104"/>
    </row>
    <row r="107" spans="1:87">
      <c r="C107" s="104"/>
      <c r="D107" s="68"/>
      <c r="E107" s="68"/>
      <c r="F107" s="68"/>
      <c r="G107" s="68"/>
      <c r="H107" s="68"/>
      <c r="I107" s="68"/>
      <c r="J107" s="68"/>
      <c r="K107" s="68"/>
      <c r="L107" s="68"/>
      <c r="M107" s="68"/>
      <c r="N107" s="68"/>
      <c r="O107" s="68"/>
      <c r="P107" s="68"/>
      <c r="Q107" s="68"/>
      <c r="R107" s="68"/>
      <c r="S107" s="68"/>
      <c r="T107" s="68"/>
      <c r="Z107" s="68"/>
      <c r="AA107" s="103"/>
      <c r="AB107" s="104"/>
      <c r="AC107" s="104"/>
      <c r="AD107" s="104"/>
      <c r="AE107" s="104"/>
      <c r="AF107" s="104"/>
      <c r="AG107" s="104"/>
      <c r="AH107" s="104"/>
      <c r="AI107" s="104"/>
      <c r="AJ107" s="104"/>
      <c r="AK107" s="104"/>
      <c r="AL107" s="104"/>
      <c r="AM107" s="104"/>
      <c r="AN107" s="104"/>
      <c r="AO107" s="104"/>
      <c r="AP107" s="104"/>
      <c r="AQ107" s="104"/>
      <c r="AR107" s="104"/>
      <c r="AS107" s="104"/>
      <c r="AT107" s="104"/>
      <c r="AU107" s="104"/>
      <c r="AV107" s="104"/>
      <c r="AW107" s="104"/>
      <c r="AX107" s="104"/>
      <c r="AY107" s="104"/>
      <c r="AZ107" s="104"/>
      <c r="BA107" s="104"/>
      <c r="BB107" s="104"/>
      <c r="BC107" s="104"/>
      <c r="BD107" s="104"/>
      <c r="BE107" s="104"/>
      <c r="BF107" s="104"/>
      <c r="BG107" s="104"/>
      <c r="BH107" s="104"/>
      <c r="BI107" s="104"/>
      <c r="BJ107" s="104"/>
      <c r="BK107" s="104"/>
      <c r="BL107" s="104"/>
      <c r="BM107" s="104"/>
      <c r="BN107" s="104"/>
      <c r="BO107" s="104"/>
      <c r="BP107" s="104"/>
      <c r="BQ107" s="104"/>
      <c r="BR107" s="104"/>
      <c r="BS107" s="104"/>
      <c r="BT107" s="104"/>
      <c r="BU107" s="104"/>
      <c r="BV107" s="104"/>
      <c r="BW107" s="104"/>
      <c r="BX107" s="104"/>
      <c r="BY107" s="104"/>
      <c r="BZ107" s="104"/>
      <c r="CA107" s="104"/>
      <c r="CB107" s="104"/>
      <c r="CC107" s="104"/>
      <c r="CD107" s="104"/>
      <c r="CE107" s="104"/>
      <c r="CF107" s="104"/>
      <c r="CG107" s="104"/>
      <c r="CH107" s="104"/>
      <c r="CI107" s="104"/>
    </row>
    <row r="108" spans="1:87">
      <c r="C108" s="104"/>
      <c r="D108" s="68"/>
      <c r="E108" s="68"/>
      <c r="F108" s="68"/>
      <c r="G108" s="68"/>
      <c r="H108" s="68"/>
      <c r="I108" s="68"/>
      <c r="J108" s="68"/>
      <c r="K108" s="68"/>
      <c r="L108" s="68"/>
      <c r="M108" s="68"/>
      <c r="N108" s="68"/>
      <c r="O108" s="68"/>
      <c r="P108" s="68"/>
      <c r="Q108" s="68"/>
      <c r="R108" s="68"/>
      <c r="S108" s="68"/>
      <c r="T108" s="68"/>
      <c r="Z108" s="68"/>
      <c r="AA108" s="103"/>
      <c r="AB108" s="104"/>
      <c r="AC108" s="104"/>
      <c r="AD108" s="104"/>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c r="BF108" s="104"/>
      <c r="BG108" s="104"/>
      <c r="BH108" s="104"/>
      <c r="BI108" s="104"/>
      <c r="BJ108" s="104"/>
      <c r="BK108" s="104"/>
      <c r="BL108" s="104"/>
      <c r="BM108" s="104"/>
      <c r="BN108" s="104"/>
      <c r="BO108" s="104"/>
      <c r="BP108" s="104"/>
      <c r="BQ108" s="104"/>
      <c r="BR108" s="104"/>
      <c r="BS108" s="104"/>
      <c r="BT108" s="104"/>
      <c r="BU108" s="104"/>
      <c r="BV108" s="104"/>
      <c r="BW108" s="104"/>
      <c r="BX108" s="104"/>
      <c r="BY108" s="104"/>
      <c r="BZ108" s="104"/>
      <c r="CA108" s="104"/>
      <c r="CB108" s="104"/>
      <c r="CC108" s="104"/>
      <c r="CD108" s="104"/>
      <c r="CE108" s="104"/>
      <c r="CF108" s="104"/>
      <c r="CG108" s="104"/>
      <c r="CH108" s="104"/>
      <c r="CI108" s="104"/>
    </row>
    <row r="109" spans="1:87">
      <c r="Z109" s="68"/>
      <c r="AA109" s="103"/>
      <c r="AB109" s="104"/>
      <c r="AC109" s="104"/>
      <c r="AD109" s="104"/>
      <c r="AE109" s="104"/>
      <c r="AF109" s="104"/>
      <c r="AG109" s="104"/>
      <c r="AH109" s="104"/>
      <c r="AI109" s="104"/>
      <c r="AJ109" s="104"/>
      <c r="AK109" s="104"/>
      <c r="AL109" s="104"/>
      <c r="AM109" s="104"/>
      <c r="AN109" s="104"/>
      <c r="AO109" s="104"/>
      <c r="AP109" s="104"/>
      <c r="AQ109" s="104"/>
      <c r="AR109" s="104"/>
      <c r="AS109" s="104"/>
      <c r="AT109" s="104"/>
      <c r="AU109" s="104"/>
      <c r="AV109" s="104"/>
      <c r="AW109" s="104"/>
      <c r="AX109" s="104"/>
      <c r="AY109" s="104"/>
      <c r="AZ109" s="104"/>
      <c r="BA109" s="104"/>
      <c r="BB109" s="104"/>
      <c r="BC109" s="104"/>
      <c r="BD109" s="104"/>
      <c r="BE109" s="104"/>
      <c r="BF109" s="104"/>
      <c r="BG109" s="104"/>
      <c r="BH109" s="104"/>
      <c r="BI109" s="104"/>
      <c r="BJ109" s="104"/>
      <c r="BK109" s="104"/>
      <c r="BL109" s="104"/>
      <c r="BM109" s="104"/>
      <c r="BN109" s="104"/>
      <c r="BO109" s="104"/>
      <c r="BP109" s="104"/>
      <c r="BQ109" s="104"/>
      <c r="BR109" s="104"/>
      <c r="BS109" s="104"/>
      <c r="BT109" s="104"/>
      <c r="BU109" s="104"/>
      <c r="BV109" s="104"/>
      <c r="BW109" s="104"/>
      <c r="BX109" s="104"/>
      <c r="BY109" s="104"/>
      <c r="BZ109" s="104"/>
      <c r="CA109" s="104"/>
      <c r="CB109" s="104"/>
      <c r="CC109" s="104"/>
      <c r="CD109" s="104"/>
      <c r="CE109" s="104"/>
      <c r="CF109" s="104"/>
      <c r="CG109" s="104"/>
      <c r="CH109" s="104"/>
      <c r="CI109" s="104"/>
    </row>
    <row r="110" spans="1:87">
      <c r="Z110" s="68"/>
      <c r="AA110" s="103"/>
      <c r="AB110" s="104"/>
      <c r="AC110" s="104"/>
      <c r="AD110" s="104"/>
      <c r="AE110" s="104"/>
      <c r="AF110" s="104"/>
      <c r="AG110" s="104"/>
      <c r="AH110" s="104"/>
      <c r="AI110" s="104"/>
      <c r="AJ110" s="104"/>
      <c r="AK110" s="104"/>
      <c r="AL110" s="104"/>
      <c r="AM110" s="104"/>
      <c r="AN110" s="104"/>
      <c r="AO110" s="104"/>
      <c r="AP110" s="104"/>
      <c r="AQ110" s="104"/>
      <c r="AR110" s="104"/>
      <c r="AS110" s="104"/>
      <c r="AT110" s="104"/>
      <c r="AU110" s="104"/>
      <c r="AV110" s="104"/>
      <c r="AW110" s="104"/>
      <c r="AX110" s="104"/>
      <c r="AY110" s="104"/>
      <c r="AZ110" s="104"/>
      <c r="BA110" s="104"/>
      <c r="BB110" s="104"/>
      <c r="BC110" s="104"/>
      <c r="BD110" s="104"/>
      <c r="BE110" s="104"/>
      <c r="BF110" s="104"/>
      <c r="BG110" s="104"/>
      <c r="BH110" s="104"/>
      <c r="BI110" s="104"/>
      <c r="BJ110" s="104"/>
      <c r="BK110" s="104"/>
      <c r="BL110" s="104"/>
      <c r="BM110" s="104"/>
      <c r="BN110" s="104"/>
      <c r="BO110" s="104"/>
      <c r="BP110" s="104"/>
      <c r="BQ110" s="104"/>
      <c r="BR110" s="104"/>
      <c r="BS110" s="104"/>
      <c r="BT110" s="104"/>
      <c r="BU110" s="104"/>
      <c r="BV110" s="104"/>
      <c r="BW110" s="104"/>
      <c r="BX110" s="104"/>
      <c r="BY110" s="104"/>
      <c r="BZ110" s="104"/>
      <c r="CA110" s="104"/>
      <c r="CB110" s="104"/>
      <c r="CC110" s="104"/>
      <c r="CD110" s="104"/>
      <c r="CE110" s="104"/>
      <c r="CF110" s="104"/>
      <c r="CG110" s="104"/>
      <c r="CH110" s="104"/>
      <c r="CI110" s="104"/>
    </row>
    <row r="111" spans="1:87">
      <c r="Z111" s="68"/>
      <c r="AA111" s="103"/>
      <c r="AB111" s="104"/>
      <c r="AC111" s="104"/>
      <c r="AD111" s="104"/>
      <c r="AE111" s="104"/>
      <c r="AF111" s="104"/>
      <c r="AG111" s="104"/>
      <c r="AH111" s="104"/>
      <c r="AI111" s="104"/>
      <c r="AJ111" s="104"/>
      <c r="AK111" s="104"/>
      <c r="AL111" s="104"/>
      <c r="AM111" s="104"/>
      <c r="AN111" s="104"/>
      <c r="AO111" s="104"/>
      <c r="AP111" s="104"/>
      <c r="AQ111" s="104"/>
      <c r="AR111" s="104"/>
      <c r="AS111" s="104"/>
      <c r="AT111" s="104"/>
      <c r="AU111" s="104"/>
      <c r="AV111" s="104"/>
      <c r="AW111" s="104"/>
      <c r="AX111" s="104"/>
      <c r="AY111" s="104"/>
      <c r="AZ111" s="104"/>
      <c r="BA111" s="104"/>
      <c r="BB111" s="104"/>
      <c r="BC111" s="104"/>
      <c r="BD111" s="104"/>
      <c r="BE111" s="104"/>
      <c r="BF111" s="104"/>
      <c r="BG111" s="104"/>
      <c r="BH111" s="104"/>
      <c r="BI111" s="104"/>
      <c r="BJ111" s="104"/>
      <c r="BK111" s="104"/>
      <c r="BL111" s="104"/>
      <c r="BM111" s="104"/>
      <c r="BN111" s="104"/>
      <c r="BO111" s="104"/>
      <c r="BP111" s="104"/>
      <c r="BQ111" s="104"/>
      <c r="BR111" s="104"/>
      <c r="BS111" s="104"/>
      <c r="BT111" s="104"/>
      <c r="BU111" s="104"/>
      <c r="BV111" s="104"/>
      <c r="BW111" s="104"/>
      <c r="BX111" s="104"/>
      <c r="BY111" s="104"/>
      <c r="BZ111" s="104"/>
      <c r="CA111" s="104"/>
      <c r="CB111" s="104"/>
      <c r="CC111" s="104"/>
      <c r="CD111" s="104"/>
      <c r="CE111" s="104"/>
      <c r="CF111" s="104"/>
      <c r="CG111" s="104"/>
      <c r="CH111" s="104"/>
      <c r="CI111" s="104"/>
    </row>
    <row r="112" spans="1:87">
      <c r="Z112" s="68"/>
      <c r="AA112" s="103"/>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c r="BF112" s="104"/>
      <c r="BG112" s="104"/>
      <c r="BH112" s="104"/>
      <c r="BI112" s="104"/>
      <c r="BJ112" s="104"/>
      <c r="BK112" s="104"/>
      <c r="BL112" s="104"/>
      <c r="BM112" s="104"/>
      <c r="BN112" s="104"/>
      <c r="BO112" s="104"/>
      <c r="BP112" s="104"/>
      <c r="BQ112" s="104"/>
      <c r="BR112" s="104"/>
      <c r="BS112" s="104"/>
      <c r="BT112" s="104"/>
      <c r="BU112" s="104"/>
      <c r="BV112" s="104"/>
      <c r="BW112" s="104"/>
      <c r="BX112" s="104"/>
      <c r="BY112" s="104"/>
      <c r="BZ112" s="104"/>
      <c r="CA112" s="104"/>
      <c r="CB112" s="104"/>
      <c r="CC112" s="104"/>
      <c r="CD112" s="104"/>
      <c r="CE112" s="104"/>
      <c r="CF112" s="104"/>
      <c r="CG112" s="104"/>
      <c r="CH112" s="104"/>
      <c r="CI112" s="104"/>
    </row>
    <row r="113" spans="26:87">
      <c r="Z113" s="68"/>
      <c r="AA113" s="103"/>
      <c r="AB113" s="104"/>
      <c r="AC113" s="104"/>
      <c r="AD113" s="104"/>
      <c r="AE113" s="104"/>
      <c r="AF113" s="104"/>
      <c r="AG113" s="104"/>
      <c r="AH113" s="104"/>
      <c r="AI113" s="104"/>
      <c r="AJ113" s="104"/>
      <c r="AK113" s="104"/>
      <c r="AL113" s="104"/>
      <c r="AM113" s="104"/>
      <c r="AN113" s="104"/>
      <c r="AO113" s="104"/>
      <c r="AP113" s="104"/>
      <c r="AQ113" s="104"/>
      <c r="AR113" s="104"/>
      <c r="AS113" s="104"/>
      <c r="AT113" s="104"/>
      <c r="AU113" s="104"/>
      <c r="AV113" s="104"/>
      <c r="AW113" s="104"/>
      <c r="AX113" s="104"/>
      <c r="AY113" s="104"/>
      <c r="AZ113" s="104"/>
      <c r="BA113" s="104"/>
      <c r="BB113" s="104"/>
      <c r="BC113" s="104"/>
      <c r="BD113" s="104"/>
      <c r="BE113" s="104"/>
      <c r="BF113" s="104"/>
      <c r="BG113" s="104"/>
      <c r="BH113" s="104"/>
      <c r="BI113" s="104"/>
      <c r="BJ113" s="104"/>
      <c r="BK113" s="104"/>
      <c r="BL113" s="104"/>
      <c r="BM113" s="104"/>
      <c r="BN113" s="104"/>
      <c r="BO113" s="104"/>
      <c r="BP113" s="104"/>
      <c r="BQ113" s="104"/>
      <c r="BR113" s="104"/>
      <c r="BS113" s="104"/>
      <c r="BT113" s="104"/>
      <c r="BU113" s="104"/>
      <c r="BV113" s="104"/>
      <c r="BW113" s="104"/>
      <c r="BX113" s="104"/>
      <c r="BY113" s="104"/>
      <c r="BZ113" s="104"/>
      <c r="CA113" s="104"/>
      <c r="CB113" s="104"/>
      <c r="CC113" s="104"/>
      <c r="CD113" s="104"/>
      <c r="CE113" s="104"/>
      <c r="CF113" s="104"/>
      <c r="CG113" s="104"/>
      <c r="CH113" s="104"/>
      <c r="CI113" s="104"/>
    </row>
    <row r="114" spans="26:87">
      <c r="Z114" s="68"/>
      <c r="AA114" s="103"/>
      <c r="AB114" s="104"/>
      <c r="AC114" s="104"/>
      <c r="AD114" s="104"/>
      <c r="AE114" s="104"/>
      <c r="AF114" s="104"/>
      <c r="AG114" s="104"/>
      <c r="AH114" s="104"/>
      <c r="AI114" s="104"/>
      <c r="AJ114" s="104"/>
      <c r="AK114" s="104"/>
      <c r="AL114" s="104"/>
      <c r="AM114" s="104"/>
      <c r="AN114" s="104"/>
      <c r="AO114" s="104"/>
      <c r="AP114" s="104"/>
      <c r="AQ114" s="104"/>
      <c r="AR114" s="104"/>
      <c r="AS114" s="104"/>
      <c r="AT114" s="104"/>
      <c r="AU114" s="104"/>
      <c r="AV114" s="104"/>
      <c r="AW114" s="104"/>
      <c r="AX114" s="104"/>
      <c r="AY114" s="104"/>
      <c r="AZ114" s="104"/>
      <c r="BA114" s="104"/>
      <c r="BB114" s="104"/>
      <c r="BC114" s="104"/>
      <c r="BD114" s="104"/>
      <c r="BE114" s="104"/>
      <c r="BF114" s="104"/>
      <c r="BG114" s="104"/>
      <c r="BH114" s="104"/>
      <c r="BI114" s="104"/>
      <c r="BJ114" s="104"/>
      <c r="BK114" s="104"/>
      <c r="BL114" s="104"/>
      <c r="BM114" s="104"/>
      <c r="BN114" s="104"/>
      <c r="BO114" s="104"/>
      <c r="BP114" s="104"/>
      <c r="BQ114" s="104"/>
      <c r="BR114" s="104"/>
      <c r="BS114" s="104"/>
      <c r="BT114" s="104"/>
      <c r="BU114" s="104"/>
      <c r="BV114" s="104"/>
      <c r="BW114" s="104"/>
      <c r="BX114" s="104"/>
      <c r="BY114" s="104"/>
      <c r="BZ114" s="104"/>
      <c r="CA114" s="104"/>
      <c r="CB114" s="104"/>
      <c r="CC114" s="104"/>
      <c r="CD114" s="104"/>
      <c r="CE114" s="104"/>
      <c r="CF114" s="104"/>
      <c r="CG114" s="104"/>
      <c r="CH114" s="104"/>
      <c r="CI114" s="104"/>
    </row>
    <row r="115" spans="26:87">
      <c r="Z115" s="68"/>
      <c r="AA115" s="103"/>
      <c r="AB115" s="104"/>
      <c r="AC115" s="104"/>
      <c r="AD115" s="104"/>
      <c r="AE115" s="104"/>
      <c r="AF115" s="104"/>
      <c r="AG115" s="104"/>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row>
    <row r="116" spans="26:87">
      <c r="Z116" s="68"/>
      <c r="AA116" s="103"/>
      <c r="AB116" s="104"/>
      <c r="AC116" s="104"/>
      <c r="AD116" s="104"/>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row>
    <row r="117" spans="26:87">
      <c r="Z117" s="68"/>
      <c r="AA117" s="103"/>
      <c r="AB117" s="104"/>
      <c r="AC117" s="104"/>
      <c r="AD117" s="104"/>
      <c r="AE117" s="104"/>
      <c r="AF117" s="104"/>
      <c r="AG117" s="104"/>
      <c r="AH117" s="104"/>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104"/>
      <c r="BW117" s="104"/>
      <c r="BX117" s="104"/>
      <c r="BY117" s="104"/>
      <c r="BZ117" s="104"/>
      <c r="CA117" s="104"/>
      <c r="CB117" s="104"/>
      <c r="CC117" s="104"/>
      <c r="CD117" s="104"/>
      <c r="CE117" s="104"/>
      <c r="CF117" s="104"/>
      <c r="CG117" s="104"/>
      <c r="CH117" s="104"/>
      <c r="CI117" s="104"/>
    </row>
    <row r="118" spans="26:87">
      <c r="Z118" s="68"/>
      <c r="AA118" s="103"/>
      <c r="AB118" s="104"/>
      <c r="AC118" s="104"/>
      <c r="AD118" s="104"/>
      <c r="AE118" s="104"/>
      <c r="AF118" s="104"/>
      <c r="AG118" s="104"/>
      <c r="AH118" s="104"/>
      <c r="AI118" s="104"/>
      <c r="AJ118" s="104"/>
      <c r="AK118" s="104"/>
      <c r="AL118" s="104"/>
      <c r="AM118" s="104"/>
      <c r="AN118" s="104"/>
      <c r="AO118" s="104"/>
      <c r="AP118" s="104"/>
      <c r="AQ118" s="104"/>
      <c r="AR118" s="104"/>
      <c r="AS118" s="104"/>
      <c r="AT118" s="104"/>
      <c r="AU118" s="104"/>
      <c r="AV118" s="104"/>
      <c r="AW118" s="104"/>
      <c r="AX118" s="104"/>
      <c r="AY118" s="104"/>
      <c r="AZ118" s="104"/>
      <c r="BA118" s="104"/>
      <c r="BB118" s="104"/>
      <c r="BC118" s="104"/>
      <c r="BD118" s="104"/>
      <c r="BE118" s="104"/>
      <c r="BF118" s="104"/>
      <c r="BG118" s="104"/>
      <c r="BH118" s="104"/>
      <c r="BI118" s="104"/>
      <c r="BJ118" s="104"/>
      <c r="BK118" s="104"/>
      <c r="BL118" s="104"/>
      <c r="BM118" s="104"/>
      <c r="BN118" s="104"/>
      <c r="BO118" s="104"/>
      <c r="BP118" s="104"/>
      <c r="BQ118" s="104"/>
      <c r="BR118" s="104"/>
      <c r="BS118" s="104"/>
      <c r="BT118" s="104"/>
      <c r="BU118" s="104"/>
      <c r="BV118" s="104"/>
      <c r="BW118" s="104"/>
      <c r="BX118" s="104"/>
      <c r="BY118" s="104"/>
      <c r="BZ118" s="104"/>
      <c r="CA118" s="104"/>
      <c r="CB118" s="104"/>
      <c r="CC118" s="104"/>
      <c r="CD118" s="104"/>
      <c r="CE118" s="104"/>
      <c r="CF118" s="104"/>
      <c r="CG118" s="104"/>
      <c r="CH118" s="104"/>
      <c r="CI118" s="104"/>
    </row>
    <row r="119" spans="26:87">
      <c r="Z119" s="68"/>
      <c r="AA119" s="103"/>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c r="BF119" s="104"/>
      <c r="BG119" s="104"/>
      <c r="BH119" s="104"/>
      <c r="BI119" s="104"/>
      <c r="BJ119" s="104"/>
      <c r="BK119" s="104"/>
      <c r="BL119" s="104"/>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row>
    <row r="120" spans="26:87">
      <c r="Z120" s="68"/>
      <c r="AA120" s="103"/>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04"/>
      <c r="BH120" s="104"/>
      <c r="BI120" s="104"/>
      <c r="BJ120" s="104"/>
      <c r="BK120" s="104"/>
      <c r="BL120" s="104"/>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row>
    <row r="121" spans="26:87">
      <c r="Z121" s="68"/>
      <c r="AA121" s="103"/>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04"/>
      <c r="BH121" s="104"/>
      <c r="BI121" s="104"/>
      <c r="BJ121" s="104"/>
      <c r="BK121" s="104"/>
      <c r="BL121" s="104"/>
      <c r="BM121" s="104"/>
      <c r="BN121" s="104"/>
      <c r="BO121" s="104"/>
      <c r="BP121" s="104"/>
      <c r="BQ121" s="104"/>
      <c r="BR121" s="104"/>
      <c r="BS121" s="104"/>
      <c r="BT121" s="104"/>
      <c r="BU121" s="104"/>
      <c r="BV121" s="104"/>
      <c r="BW121" s="104"/>
      <c r="BX121" s="104"/>
      <c r="BY121" s="104"/>
      <c r="BZ121" s="104"/>
      <c r="CA121" s="104"/>
      <c r="CB121" s="104"/>
      <c r="CC121" s="104"/>
      <c r="CD121" s="104"/>
      <c r="CE121" s="104"/>
      <c r="CF121" s="104"/>
      <c r="CG121" s="104"/>
      <c r="CH121" s="104"/>
      <c r="CI121" s="104"/>
    </row>
    <row r="122" spans="26:87">
      <c r="Z122" s="68"/>
      <c r="AA122" s="103"/>
      <c r="AB122" s="104"/>
      <c r="AC122" s="104"/>
      <c r="AD122" s="104"/>
      <c r="AE122" s="104"/>
      <c r="AF122" s="104"/>
      <c r="AG122" s="104"/>
      <c r="AH122" s="104"/>
      <c r="AI122" s="104"/>
      <c r="AJ122" s="104"/>
      <c r="AK122" s="104"/>
      <c r="AL122" s="104"/>
      <c r="AM122" s="104"/>
      <c r="AN122" s="104"/>
      <c r="AO122" s="104"/>
      <c r="AP122" s="104"/>
      <c r="AQ122" s="104"/>
      <c r="AR122" s="104"/>
      <c r="AS122" s="104"/>
      <c r="AT122" s="104"/>
      <c r="AU122" s="104"/>
      <c r="AV122" s="104"/>
      <c r="AW122" s="104"/>
      <c r="AX122" s="104"/>
      <c r="AY122" s="104"/>
      <c r="AZ122" s="104"/>
      <c r="BA122" s="104"/>
      <c r="BB122" s="104"/>
      <c r="BC122" s="104"/>
      <c r="BD122" s="104"/>
      <c r="BE122" s="104"/>
      <c r="BF122" s="104"/>
      <c r="BG122" s="104"/>
      <c r="BH122" s="104"/>
      <c r="BI122" s="104"/>
      <c r="BJ122" s="104"/>
      <c r="BK122" s="104"/>
      <c r="BL122" s="104"/>
      <c r="BM122" s="104"/>
      <c r="BN122" s="104"/>
      <c r="BO122" s="104"/>
      <c r="BP122" s="104"/>
      <c r="BQ122" s="104"/>
      <c r="BR122" s="104"/>
      <c r="BS122" s="104"/>
      <c r="BT122" s="104"/>
      <c r="BU122" s="104"/>
      <c r="BV122" s="104"/>
      <c r="BW122" s="104"/>
      <c r="BX122" s="104"/>
      <c r="BY122" s="104"/>
      <c r="BZ122" s="104"/>
      <c r="CA122" s="104"/>
      <c r="CB122" s="104"/>
      <c r="CC122" s="104"/>
      <c r="CD122" s="104"/>
      <c r="CE122" s="104"/>
      <c r="CF122" s="104"/>
      <c r="CG122" s="104"/>
      <c r="CH122" s="104"/>
      <c r="CI122" s="104"/>
    </row>
    <row r="123" spans="26:87">
      <c r="Z123" s="68"/>
      <c r="AA123" s="103"/>
      <c r="AB123" s="104"/>
      <c r="AC123" s="104"/>
      <c r="AD123" s="104"/>
      <c r="AE123" s="104"/>
      <c r="AF123" s="104"/>
      <c r="AG123" s="104"/>
      <c r="AH123" s="104"/>
      <c r="AI123" s="104"/>
      <c r="AJ123" s="104"/>
      <c r="AK123" s="104"/>
      <c r="AL123" s="104"/>
      <c r="AM123" s="104"/>
      <c r="AN123" s="104"/>
      <c r="AO123" s="104"/>
      <c r="AP123" s="104"/>
      <c r="AQ123" s="104"/>
      <c r="AR123" s="104"/>
      <c r="AS123" s="104"/>
      <c r="AT123" s="104"/>
      <c r="AU123" s="104"/>
      <c r="AV123" s="104"/>
      <c r="AW123" s="104"/>
      <c r="AX123" s="104"/>
      <c r="AY123" s="104"/>
      <c r="AZ123" s="104"/>
      <c r="BA123" s="104"/>
      <c r="BB123" s="104"/>
      <c r="BC123" s="104"/>
      <c r="BD123" s="104"/>
      <c r="BE123" s="104"/>
      <c r="BF123" s="104"/>
      <c r="BG123" s="104"/>
      <c r="BH123" s="104"/>
      <c r="BI123" s="104"/>
      <c r="BJ123" s="104"/>
      <c r="BK123" s="104"/>
      <c r="BL123" s="104"/>
      <c r="BM123" s="104"/>
      <c r="BN123" s="104"/>
      <c r="BO123" s="104"/>
      <c r="BP123" s="104"/>
      <c r="BQ123" s="104"/>
      <c r="BR123" s="104"/>
      <c r="BS123" s="104"/>
      <c r="BT123" s="104"/>
      <c r="BU123" s="104"/>
      <c r="BV123" s="104"/>
      <c r="BW123" s="104"/>
      <c r="BX123" s="104"/>
      <c r="BY123" s="104"/>
      <c r="BZ123" s="104"/>
      <c r="CA123" s="104"/>
      <c r="CB123" s="104"/>
      <c r="CC123" s="104"/>
      <c r="CD123" s="104"/>
      <c r="CE123" s="104"/>
      <c r="CF123" s="104"/>
      <c r="CG123" s="104"/>
      <c r="CH123" s="104"/>
      <c r="CI123" s="104"/>
    </row>
    <row r="124" spans="26:87">
      <c r="Z124" s="68"/>
      <c r="AA124" s="103"/>
      <c r="AB124" s="104"/>
      <c r="AC124" s="104"/>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4"/>
      <c r="BA124" s="104"/>
      <c r="BB124" s="104"/>
      <c r="BC124" s="104"/>
      <c r="BD124" s="104"/>
      <c r="BE124" s="104"/>
      <c r="BF124" s="104"/>
      <c r="BG124" s="104"/>
      <c r="BH124" s="104"/>
      <c r="BI124" s="104"/>
      <c r="BJ124" s="104"/>
      <c r="BK124" s="104"/>
      <c r="BL124" s="104"/>
      <c r="BM124" s="104"/>
      <c r="BN124" s="104"/>
      <c r="BO124" s="104"/>
      <c r="BP124" s="104"/>
      <c r="BQ124" s="104"/>
      <c r="BR124" s="104"/>
      <c r="BS124" s="104"/>
      <c r="BT124" s="104"/>
      <c r="BU124" s="104"/>
      <c r="BV124" s="104"/>
      <c r="BW124" s="104"/>
      <c r="BX124" s="104"/>
      <c r="BY124" s="104"/>
      <c r="BZ124" s="104"/>
      <c r="CA124" s="104"/>
      <c r="CB124" s="104"/>
      <c r="CC124" s="104"/>
      <c r="CD124" s="104"/>
      <c r="CE124" s="104"/>
      <c r="CF124" s="104"/>
      <c r="CG124" s="104"/>
      <c r="CH124" s="104"/>
      <c r="CI124" s="104"/>
    </row>
    <row r="125" spans="26:87">
      <c r="Z125" s="68"/>
      <c r="AA125" s="103"/>
      <c r="AB125" s="104"/>
      <c r="AC125" s="104"/>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4"/>
      <c r="BA125" s="104"/>
      <c r="BB125" s="104"/>
      <c r="BC125" s="104"/>
      <c r="BD125" s="104"/>
      <c r="BE125" s="104"/>
      <c r="BF125" s="104"/>
      <c r="BG125" s="104"/>
      <c r="BH125" s="104"/>
      <c r="BI125" s="104"/>
      <c r="BJ125" s="104"/>
      <c r="BK125" s="104"/>
      <c r="BL125" s="104"/>
      <c r="BM125" s="104"/>
      <c r="BN125" s="104"/>
      <c r="BO125" s="104"/>
      <c r="BP125" s="104"/>
      <c r="BQ125" s="104"/>
      <c r="BR125" s="104"/>
      <c r="BS125" s="104"/>
      <c r="BT125" s="104"/>
      <c r="BU125" s="104"/>
      <c r="BV125" s="104"/>
      <c r="BW125" s="104"/>
      <c r="BX125" s="104"/>
      <c r="BY125" s="104"/>
      <c r="BZ125" s="104"/>
      <c r="CA125" s="104"/>
      <c r="CB125" s="104"/>
      <c r="CC125" s="104"/>
      <c r="CD125" s="104"/>
      <c r="CE125" s="104"/>
      <c r="CF125" s="104"/>
      <c r="CG125" s="104"/>
      <c r="CH125" s="104"/>
      <c r="CI125" s="104"/>
    </row>
    <row r="126" spans="26:87">
      <c r="Z126" s="68"/>
      <c r="AA126" s="103"/>
      <c r="AB126" s="104"/>
      <c r="AC126" s="104"/>
      <c r="AD126" s="104"/>
      <c r="AE126" s="104"/>
      <c r="AF126" s="104"/>
      <c r="AG126" s="104"/>
      <c r="AH126" s="104"/>
      <c r="AI126" s="104"/>
      <c r="AJ126" s="104"/>
      <c r="AK126" s="104"/>
      <c r="AL126" s="104"/>
      <c r="AM126" s="104"/>
      <c r="AN126" s="104"/>
      <c r="AO126" s="104"/>
      <c r="AP126" s="104"/>
      <c r="AQ126" s="104"/>
      <c r="AR126" s="104"/>
      <c r="AS126" s="104"/>
      <c r="AT126" s="104"/>
      <c r="AU126" s="104"/>
      <c r="AV126" s="104"/>
      <c r="AW126" s="104"/>
      <c r="AX126" s="104"/>
      <c r="AY126" s="104"/>
      <c r="AZ126" s="104"/>
      <c r="BA126" s="104"/>
      <c r="BB126" s="104"/>
      <c r="BC126" s="104"/>
      <c r="BD126" s="104"/>
      <c r="BE126" s="104"/>
      <c r="BF126" s="104"/>
      <c r="BG126" s="104"/>
      <c r="BH126" s="104"/>
      <c r="BI126" s="104"/>
      <c r="BJ126" s="104"/>
      <c r="BK126" s="104"/>
      <c r="BL126" s="104"/>
      <c r="BM126" s="104"/>
      <c r="BN126" s="104"/>
      <c r="BO126" s="104"/>
      <c r="BP126" s="104"/>
      <c r="BQ126" s="104"/>
      <c r="BR126" s="104"/>
      <c r="BS126" s="104"/>
      <c r="BT126" s="104"/>
      <c r="BU126" s="104"/>
      <c r="BV126" s="104"/>
      <c r="BW126" s="104"/>
      <c r="BX126" s="104"/>
      <c r="BY126" s="104"/>
      <c r="BZ126" s="104"/>
      <c r="CA126" s="104"/>
      <c r="CB126" s="104"/>
      <c r="CC126" s="104"/>
      <c r="CD126" s="104"/>
      <c r="CE126" s="104"/>
      <c r="CF126" s="104"/>
      <c r="CG126" s="104"/>
      <c r="CH126" s="104"/>
      <c r="CI126" s="104"/>
    </row>
    <row r="127" spans="26:87">
      <c r="Z127" s="68"/>
      <c r="AA127" s="103"/>
      <c r="AB127" s="104"/>
      <c r="AC127" s="104"/>
      <c r="AD127" s="104"/>
      <c r="AE127" s="104"/>
      <c r="AF127" s="104"/>
      <c r="AG127" s="104"/>
      <c r="AH127" s="104"/>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104"/>
      <c r="BW127" s="104"/>
      <c r="BX127" s="104"/>
      <c r="BY127" s="104"/>
      <c r="BZ127" s="104"/>
      <c r="CA127" s="104"/>
      <c r="CB127" s="104"/>
      <c r="CC127" s="104"/>
      <c r="CD127" s="104"/>
      <c r="CE127" s="104"/>
      <c r="CF127" s="104"/>
      <c r="CG127" s="104"/>
      <c r="CH127" s="104"/>
      <c r="CI127" s="104"/>
    </row>
    <row r="128" spans="26:87">
      <c r="Z128" s="68"/>
      <c r="AA128" s="103"/>
      <c r="AB128" s="104"/>
      <c r="AC128" s="104"/>
      <c r="AD128" s="104"/>
      <c r="AE128" s="104"/>
      <c r="AF128" s="104"/>
      <c r="AG128" s="104"/>
      <c r="AH128" s="104"/>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104"/>
      <c r="BW128" s="104"/>
      <c r="BX128" s="104"/>
      <c r="BY128" s="104"/>
      <c r="BZ128" s="104"/>
      <c r="CA128" s="104"/>
      <c r="CB128" s="104"/>
      <c r="CC128" s="104"/>
      <c r="CD128" s="104"/>
      <c r="CE128" s="104"/>
      <c r="CF128" s="104"/>
      <c r="CG128" s="104"/>
      <c r="CH128" s="104"/>
      <c r="CI128" s="104"/>
    </row>
  </sheetData>
  <sheetProtection sheet="1" objects="1" scenarios="1" formatRows="0"/>
  <customSheetViews>
    <customSheetView guid="{49F60FA0-2730-4C73-B94F-8CE2A34F103D}" scale="85" showPageBreaks="1" printArea="1" view="pageBreakPreview">
      <selection activeCell="M1" sqref="M1"/>
      <rowBreaks count="1" manualBreakCount="1">
        <brk id="56" min="1" max="24" man="1"/>
      </rowBreaks>
      <pageMargins left="0.70866141732283472" right="0.70866141732283472" top="0.74803149606299213" bottom="0.74803149606299213" header="0.31496062992125984" footer="0.31496062992125984"/>
      <pageSetup paperSize="9" scale="60" orientation="portrait" r:id="rId1"/>
      <headerFooter>
        <oddFooter>&amp;F&amp;R&amp;P ページ</oddFooter>
      </headerFooter>
    </customSheetView>
  </customSheetViews>
  <mergeCells count="275">
    <mergeCell ref="C57:F60"/>
    <mergeCell ref="G57:P57"/>
    <mergeCell ref="Q57:X57"/>
    <mergeCell ref="G58:H58"/>
    <mergeCell ref="I58:J58"/>
    <mergeCell ref="K58:L58"/>
    <mergeCell ref="M58:X58"/>
    <mergeCell ref="G59:H59"/>
    <mergeCell ref="I59:N59"/>
    <mergeCell ref="O59:P59"/>
    <mergeCell ref="Q59:X59"/>
    <mergeCell ref="G60:H60"/>
    <mergeCell ref="I60:N60"/>
    <mergeCell ref="O60:P60"/>
    <mergeCell ref="Q60:X60"/>
    <mergeCell ref="V90:X90"/>
    <mergeCell ref="V91:X92"/>
    <mergeCell ref="V93:X93"/>
    <mergeCell ref="J95:T95"/>
    <mergeCell ref="C92:F92"/>
    <mergeCell ref="O93:T93"/>
    <mergeCell ref="O92:T92"/>
    <mergeCell ref="O91:T91"/>
    <mergeCell ref="G91:N91"/>
    <mergeCell ref="G92:N92"/>
    <mergeCell ref="G93:N93"/>
    <mergeCell ref="C95:F95"/>
    <mergeCell ref="G95:I95"/>
    <mergeCell ref="C94:F94"/>
    <mergeCell ref="G94:I94"/>
    <mergeCell ref="J94:T94"/>
    <mergeCell ref="C93:F93"/>
    <mergeCell ref="C91:F91"/>
    <mergeCell ref="G74:W74"/>
    <mergeCell ref="C74:F75"/>
    <mergeCell ref="C77:F81"/>
    <mergeCell ref="G77:X77"/>
    <mergeCell ref="G78:M78"/>
    <mergeCell ref="G79:M79"/>
    <mergeCell ref="G80:M80"/>
    <mergeCell ref="G81:M81"/>
    <mergeCell ref="N78:X78"/>
    <mergeCell ref="N79:X79"/>
    <mergeCell ref="N80:X80"/>
    <mergeCell ref="W87:X87"/>
    <mergeCell ref="C87:F87"/>
    <mergeCell ref="G87:H87"/>
    <mergeCell ref="I87:L87"/>
    <mergeCell ref="M87:N87"/>
    <mergeCell ref="O87:R87"/>
    <mergeCell ref="S87:T87"/>
    <mergeCell ref="U87:V87"/>
    <mergeCell ref="G75:X75"/>
    <mergeCell ref="O86:X86"/>
    <mergeCell ref="G86:N86"/>
    <mergeCell ref="C86:F86"/>
    <mergeCell ref="C82:F82"/>
    <mergeCell ref="G82:X82"/>
    <mergeCell ref="N81:X81"/>
    <mergeCell ref="C76:F76"/>
    <mergeCell ref="G76:W76"/>
    <mergeCell ref="G63:H63"/>
    <mergeCell ref="I63:N63"/>
    <mergeCell ref="O63:P63"/>
    <mergeCell ref="Q63:X63"/>
    <mergeCell ref="G64:H64"/>
    <mergeCell ref="I64:N64"/>
    <mergeCell ref="O64:P64"/>
    <mergeCell ref="G66:H66"/>
    <mergeCell ref="I66:N66"/>
    <mergeCell ref="O66:P66"/>
    <mergeCell ref="C48:F53"/>
    <mergeCell ref="G69:X69"/>
    <mergeCell ref="Q64:X64"/>
    <mergeCell ref="I56:N56"/>
    <mergeCell ref="O56:P56"/>
    <mergeCell ref="Q56:X56"/>
    <mergeCell ref="G48:J48"/>
    <mergeCell ref="K48:S48"/>
    <mergeCell ref="T48:W48"/>
    <mergeCell ref="K49:S49"/>
    <mergeCell ref="T49:W49"/>
    <mergeCell ref="G49:J53"/>
    <mergeCell ref="G65:L65"/>
    <mergeCell ref="M65:X65"/>
    <mergeCell ref="C65:F66"/>
    <mergeCell ref="C67:F69"/>
    <mergeCell ref="O67:X67"/>
    <mergeCell ref="G67:J67"/>
    <mergeCell ref="K67:N67"/>
    <mergeCell ref="G68:J68"/>
    <mergeCell ref="K52:S52"/>
    <mergeCell ref="T52:W52"/>
    <mergeCell ref="K50:S50"/>
    <mergeCell ref="T50:W50"/>
    <mergeCell ref="K68:N68"/>
    <mergeCell ref="O68:X68"/>
    <mergeCell ref="G62:H62"/>
    <mergeCell ref="I62:J62"/>
    <mergeCell ref="W72:X72"/>
    <mergeCell ref="W73:X73"/>
    <mergeCell ref="C70:F73"/>
    <mergeCell ref="G70:X70"/>
    <mergeCell ref="G71:M71"/>
    <mergeCell ref="N71:X71"/>
    <mergeCell ref="G72:M72"/>
    <mergeCell ref="G73:M73"/>
    <mergeCell ref="N72:O72"/>
    <mergeCell ref="N73:O73"/>
    <mergeCell ref="T72:V72"/>
    <mergeCell ref="T73:V73"/>
    <mergeCell ref="Q66:X66"/>
    <mergeCell ref="C61:F64"/>
    <mergeCell ref="G61:P61"/>
    <mergeCell ref="Q61:X61"/>
    <mergeCell ref="P72:S72"/>
    <mergeCell ref="P73:S73"/>
    <mergeCell ref="K62:L62"/>
    <mergeCell ref="M62:X62"/>
    <mergeCell ref="C17:F28"/>
    <mergeCell ref="C54:F56"/>
    <mergeCell ref="G54:H54"/>
    <mergeCell ref="I54:J54"/>
    <mergeCell ref="K54:L54"/>
    <mergeCell ref="M54:X54"/>
    <mergeCell ref="G55:H55"/>
    <mergeCell ref="I55:N55"/>
    <mergeCell ref="O55:P55"/>
    <mergeCell ref="Q55:X55"/>
    <mergeCell ref="G56:H56"/>
    <mergeCell ref="I36:K36"/>
    <mergeCell ref="L36:P36"/>
    <mergeCell ref="Q36:R36"/>
    <mergeCell ref="S36:X36"/>
    <mergeCell ref="G23:H23"/>
    <mergeCell ref="G20:H20"/>
    <mergeCell ref="G18:H18"/>
    <mergeCell ref="G17:H17"/>
    <mergeCell ref="G19:H19"/>
    <mergeCell ref="G27:H27"/>
    <mergeCell ref="G26:H26"/>
    <mergeCell ref="G25:H25"/>
    <mergeCell ref="G24:H24"/>
    <mergeCell ref="I17:K17"/>
    <mergeCell ref="I18:K18"/>
    <mergeCell ref="I19:K19"/>
    <mergeCell ref="I20:K20"/>
    <mergeCell ref="I23:K23"/>
    <mergeCell ref="I24:K24"/>
    <mergeCell ref="I25:K25"/>
    <mergeCell ref="I26:K26"/>
    <mergeCell ref="I27:K27"/>
    <mergeCell ref="G35:H35"/>
    <mergeCell ref="I35:K35"/>
    <mergeCell ref="L35:P35"/>
    <mergeCell ref="Q35:R35"/>
    <mergeCell ref="S35:X35"/>
    <mergeCell ref="G36:H36"/>
    <mergeCell ref="Q32:R32"/>
    <mergeCell ref="S32:X32"/>
    <mergeCell ref="G29:H29"/>
    <mergeCell ref="I29:K29"/>
    <mergeCell ref="L29:P29"/>
    <mergeCell ref="Q29:R29"/>
    <mergeCell ref="G31:H31"/>
    <mergeCell ref="I31:K31"/>
    <mergeCell ref="L31:P31"/>
    <mergeCell ref="Q31:R31"/>
    <mergeCell ref="S31:X31"/>
    <mergeCell ref="S29:X29"/>
    <mergeCell ref="G33:H33"/>
    <mergeCell ref="I33:K33"/>
    <mergeCell ref="L33:P33"/>
    <mergeCell ref="Q33:R33"/>
    <mergeCell ref="S33:X33"/>
    <mergeCell ref="G34:H34"/>
    <mergeCell ref="G46:L46"/>
    <mergeCell ref="R46:X46"/>
    <mergeCell ref="C14:F14"/>
    <mergeCell ref="G14:K14"/>
    <mergeCell ref="M14:Q14"/>
    <mergeCell ref="C6:X6"/>
    <mergeCell ref="C8:X8"/>
    <mergeCell ref="C10:F11"/>
    <mergeCell ref="C13:F13"/>
    <mergeCell ref="G13:X13"/>
    <mergeCell ref="C12:F12"/>
    <mergeCell ref="G12:X12"/>
    <mergeCell ref="G10:H10"/>
    <mergeCell ref="G11:H11"/>
    <mergeCell ref="I10:X10"/>
    <mergeCell ref="I11:X11"/>
    <mergeCell ref="T14:X14"/>
    <mergeCell ref="V9:W9"/>
    <mergeCell ref="C15:F16"/>
    <mergeCell ref="G15:H15"/>
    <mergeCell ref="I15:X15"/>
    <mergeCell ref="G16:H16"/>
    <mergeCell ref="I16:X16"/>
    <mergeCell ref="C29:F40"/>
    <mergeCell ref="M43:P43"/>
    <mergeCell ref="M45:P45"/>
    <mergeCell ref="R42:X42"/>
    <mergeCell ref="G41:L41"/>
    <mergeCell ref="G42:L42"/>
    <mergeCell ref="G43:L43"/>
    <mergeCell ref="M44:P44"/>
    <mergeCell ref="G44:L44"/>
    <mergeCell ref="G45:L45"/>
    <mergeCell ref="G47:L47"/>
    <mergeCell ref="M47:P47"/>
    <mergeCell ref="R41:X41"/>
    <mergeCell ref="R45:X45"/>
    <mergeCell ref="C41:F47"/>
    <mergeCell ref="G40:X40"/>
    <mergeCell ref="G37:H37"/>
    <mergeCell ref="I37:K37"/>
    <mergeCell ref="L37:P37"/>
    <mergeCell ref="Q37:R37"/>
    <mergeCell ref="S37:X37"/>
    <mergeCell ref="G38:H38"/>
    <mergeCell ref="I38:K38"/>
    <mergeCell ref="L38:P38"/>
    <mergeCell ref="Q38:R38"/>
    <mergeCell ref="S38:X38"/>
    <mergeCell ref="G39:H39"/>
    <mergeCell ref="Q39:R39"/>
    <mergeCell ref="S39:X39"/>
    <mergeCell ref="I39:K39"/>
    <mergeCell ref="L39:P39"/>
    <mergeCell ref="M41:P41"/>
    <mergeCell ref="M46:P46"/>
    <mergeCell ref="M42:P42"/>
    <mergeCell ref="K51:S51"/>
    <mergeCell ref="T51:W51"/>
    <mergeCell ref="K53:X53"/>
    <mergeCell ref="Q17:W17"/>
    <mergeCell ref="Q18:W18"/>
    <mergeCell ref="Q19:W19"/>
    <mergeCell ref="Q20:W20"/>
    <mergeCell ref="Q23:W23"/>
    <mergeCell ref="Q24:W24"/>
    <mergeCell ref="Q25:W25"/>
    <mergeCell ref="Q26:W26"/>
    <mergeCell ref="Q27:W27"/>
    <mergeCell ref="L17:P17"/>
    <mergeCell ref="L18:P18"/>
    <mergeCell ref="L19:P19"/>
    <mergeCell ref="L20:P20"/>
    <mergeCell ref="L23:P23"/>
    <mergeCell ref="L24:P24"/>
    <mergeCell ref="L25:P25"/>
    <mergeCell ref="L26:P26"/>
    <mergeCell ref="L34:P34"/>
    <mergeCell ref="Q34:R34"/>
    <mergeCell ref="S34:X34"/>
    <mergeCell ref="S30:X30"/>
    <mergeCell ref="G21:H21"/>
    <mergeCell ref="I21:K21"/>
    <mergeCell ref="L21:P21"/>
    <mergeCell ref="Q21:W21"/>
    <mergeCell ref="G22:H22"/>
    <mergeCell ref="I22:K22"/>
    <mergeCell ref="L22:P22"/>
    <mergeCell ref="Q22:W22"/>
    <mergeCell ref="L27:P27"/>
    <mergeCell ref="I34:K34"/>
    <mergeCell ref="G28:X28"/>
    <mergeCell ref="G32:H32"/>
    <mergeCell ref="I32:K32"/>
    <mergeCell ref="L32:P32"/>
    <mergeCell ref="G30:H30"/>
    <mergeCell ref="I30:K30"/>
    <mergeCell ref="L30:P30"/>
    <mergeCell ref="Q30:R30"/>
  </mergeCells>
  <phoneticPr fontId="5"/>
  <conditionalFormatting sqref="G12">
    <cfRule type="expression" dxfId="46" priority="22">
      <formula>$G$12&lt;&gt;""</formula>
    </cfRule>
  </conditionalFormatting>
  <conditionalFormatting sqref="G13">
    <cfRule type="expression" dxfId="45" priority="87">
      <formula>$G$13&lt;&gt;""</formula>
    </cfRule>
  </conditionalFormatting>
  <conditionalFormatting sqref="G14">
    <cfRule type="expression" dxfId="44" priority="78">
      <formula>$G$14&lt;&gt;"選択してください。自由記載も可能です。"</formula>
    </cfRule>
  </conditionalFormatting>
  <conditionalFormatting sqref="G28">
    <cfRule type="expression" dxfId="43" priority="58">
      <formula>$I$39&lt;&gt;""</formula>
    </cfRule>
  </conditionalFormatting>
  <conditionalFormatting sqref="G95:I95">
    <cfRule type="expression" dxfId="42" priority="5">
      <formula>AND($N$79&lt;&gt;"",OR($G$95="選択してください。",$G$95="YYYY/MM/DD"))</formula>
    </cfRule>
  </conditionalFormatting>
  <conditionalFormatting sqref="G10:X10">
    <cfRule type="expression" dxfId="41" priority="81">
      <formula>AND($I$10&lt;&gt;"",$I$10&lt;&gt;"〇〇県〇〇市・・・")</formula>
    </cfRule>
  </conditionalFormatting>
  <conditionalFormatting sqref="G11:X11">
    <cfRule type="expression" dxfId="40" priority="20">
      <formula>AND($I$11&lt;&gt;"",$I$11&lt;&gt;"△△株式会社")</formula>
    </cfRule>
  </conditionalFormatting>
  <conditionalFormatting sqref="G58:X60">
    <cfRule type="expression" dxfId="39" priority="8">
      <formula>OR($Q$57="選択してください",$Q$57="同一（本項回答不要です。次の項目へお進みください。）")</formula>
    </cfRule>
  </conditionalFormatting>
  <conditionalFormatting sqref="G62:X64">
    <cfRule type="expression" dxfId="38" priority="66">
      <formula>OR($Q$61="選択してください",$Q$61="同一又は請求書無（本項回答不要です。次の項目へお進みください。）")</formula>
    </cfRule>
  </conditionalFormatting>
  <conditionalFormatting sqref="G82:X82">
    <cfRule type="expression" dxfId="37" priority="59">
      <formula>$G$82&lt;&gt;""</formula>
    </cfRule>
  </conditionalFormatting>
  <conditionalFormatting sqref="I15">
    <cfRule type="expression" dxfId="36" priority="76">
      <formula>$I$15&lt;&gt;""</formula>
    </cfRule>
  </conditionalFormatting>
  <conditionalFormatting sqref="I16 I18 L18 Q18 I28">
    <cfRule type="expression" dxfId="35" priority="49">
      <formula>I16&lt;&gt;""</formula>
    </cfRule>
  </conditionalFormatting>
  <conditionalFormatting sqref="I54:J54">
    <cfRule type="expression" dxfId="34" priority="73">
      <formula>I54&lt;&gt;""</formula>
    </cfRule>
  </conditionalFormatting>
  <conditionalFormatting sqref="I58:J58">
    <cfRule type="expression" dxfId="33" priority="12">
      <formula>I58&lt;&gt;""</formula>
    </cfRule>
  </conditionalFormatting>
  <conditionalFormatting sqref="I62:J62">
    <cfRule type="expression" dxfId="32" priority="86">
      <formula>I62&lt;&gt;""</formula>
    </cfRule>
  </conditionalFormatting>
  <conditionalFormatting sqref="I30:L30">
    <cfRule type="expression" dxfId="31" priority="6">
      <formula>I30&lt;&gt;""</formula>
    </cfRule>
  </conditionalFormatting>
  <conditionalFormatting sqref="I55:N56">
    <cfRule type="expression" dxfId="30" priority="70">
      <formula>I55&lt;&gt;""</formula>
    </cfRule>
  </conditionalFormatting>
  <conditionalFormatting sqref="I59:N60">
    <cfRule type="expression" dxfId="29" priority="10">
      <formula>I59&lt;&gt;""</formula>
    </cfRule>
  </conditionalFormatting>
  <conditionalFormatting sqref="I63:N64">
    <cfRule type="expression" dxfId="28" priority="71">
      <formula>I63&lt;&gt;""</formula>
    </cfRule>
  </conditionalFormatting>
  <conditionalFormatting sqref="I66:N66">
    <cfRule type="expression" dxfId="27" priority="3">
      <formula>I66&lt;&gt;""</formula>
    </cfRule>
  </conditionalFormatting>
  <conditionalFormatting sqref="K67:N67">
    <cfRule type="expression" dxfId="26" priority="18">
      <formula>$K$67&lt;&gt;"選択してください"</formula>
    </cfRule>
  </conditionalFormatting>
  <conditionalFormatting sqref="K68:N68">
    <cfRule type="expression" dxfId="25" priority="19">
      <formula>OR($K$68="希望あり",$K$68="希望なし")</formula>
    </cfRule>
  </conditionalFormatting>
  <conditionalFormatting sqref="M41">
    <cfRule type="expression" dxfId="24" priority="74">
      <formula>$M$41&lt;&gt;""</formula>
    </cfRule>
  </conditionalFormatting>
  <conditionalFormatting sqref="M42">
    <cfRule type="expression" dxfId="23" priority="17">
      <formula>$M$42&lt;&gt;""</formula>
    </cfRule>
  </conditionalFormatting>
  <conditionalFormatting sqref="M44">
    <cfRule type="expression" dxfId="22" priority="16">
      <formula>$M$44&lt;&gt;""</formula>
    </cfRule>
  </conditionalFormatting>
  <conditionalFormatting sqref="M45">
    <cfRule type="expression" dxfId="21" priority="15">
      <formula>$M$45&lt;&gt;""</formula>
    </cfRule>
  </conditionalFormatting>
  <conditionalFormatting sqref="M47">
    <cfRule type="expression" dxfId="20" priority="14">
      <formula>$M$47&lt;&gt;""</formula>
    </cfRule>
  </conditionalFormatting>
  <conditionalFormatting sqref="M43:P43">
    <cfRule type="expression" dxfId="19" priority="42">
      <formula>$M$43&lt;&gt;""</formula>
    </cfRule>
  </conditionalFormatting>
  <conditionalFormatting sqref="M46:P46">
    <cfRule type="expression" dxfId="18" priority="63">
      <formula>$M$46&lt;&gt;""</formula>
    </cfRule>
  </conditionalFormatting>
  <conditionalFormatting sqref="M14:Q14">
    <cfRule type="expression" dxfId="17" priority="77">
      <formula>AND($M14&lt;&gt;"", $M14&lt;&gt;"YYYY/MM/DD")</formula>
    </cfRule>
  </conditionalFormatting>
  <conditionalFormatting sqref="M54:X54">
    <cfRule type="expression" dxfId="16" priority="72">
      <formula>M54&lt;&gt;""</formula>
    </cfRule>
  </conditionalFormatting>
  <conditionalFormatting sqref="M58:X58">
    <cfRule type="expression" dxfId="15" priority="11">
      <formula>M58&lt;&gt;""</formula>
    </cfRule>
  </conditionalFormatting>
  <conditionalFormatting sqref="M62:X62">
    <cfRule type="expression" dxfId="14" priority="85">
      <formula>M62&lt;&gt;""</formula>
    </cfRule>
  </conditionalFormatting>
  <conditionalFormatting sqref="M65:X65">
    <cfRule type="expression" dxfId="13" priority="4">
      <formula>M65&lt;&gt;""</formula>
    </cfRule>
  </conditionalFormatting>
  <conditionalFormatting sqref="O68">
    <cfRule type="expression" dxfId="12" priority="29">
      <formula>OR($O$68&lt;&gt;"希望ありの場合、こちらにご記入ください。",$K$68="希望なし")</formula>
    </cfRule>
  </conditionalFormatting>
  <conditionalFormatting sqref="O67:X67">
    <cfRule type="expression" dxfId="11" priority="94">
      <formula>OR($K$67="希望なし(本学押印日)",$O$67&lt;&gt;"希望ありの場合、選択してください。自由記載も可能です。")</formula>
    </cfRule>
  </conditionalFormatting>
  <conditionalFormatting sqref="Q57">
    <cfRule type="expression" dxfId="10" priority="7">
      <formula>Q57&lt;&gt;"選択してください"</formula>
    </cfRule>
  </conditionalFormatting>
  <conditionalFormatting sqref="Q61">
    <cfRule type="expression" dxfId="9" priority="64">
      <formula>Q61&lt;&gt;"選択してください"</formula>
    </cfRule>
  </conditionalFormatting>
  <conditionalFormatting sqref="Q30:X30">
    <cfRule type="expression" dxfId="8" priority="13">
      <formula>Q30&lt;&gt;""</formula>
    </cfRule>
  </conditionalFormatting>
  <conditionalFormatting sqref="Q55:X56">
    <cfRule type="expression" dxfId="7" priority="67">
      <formula>Q55&lt;&gt;""</formula>
    </cfRule>
  </conditionalFormatting>
  <conditionalFormatting sqref="Q59:X60">
    <cfRule type="expression" dxfId="6" priority="9">
      <formula>Q59&lt;&gt;""</formula>
    </cfRule>
  </conditionalFormatting>
  <conditionalFormatting sqref="Q63:X64">
    <cfRule type="expression" dxfId="5" priority="69">
      <formula>Q63&lt;&gt;""</formula>
    </cfRule>
  </conditionalFormatting>
  <conditionalFormatting sqref="Q66:X66">
    <cfRule type="expression" dxfId="4" priority="2">
      <formula>Q66&lt;&gt;""</formula>
    </cfRule>
  </conditionalFormatting>
  <conditionalFormatting sqref="X9">
    <cfRule type="expression" dxfId="3" priority="1">
      <formula>AND($X9&lt;&gt;"", $X9&lt;&gt;"YYYY/MM/DD")</formula>
    </cfRule>
  </conditionalFormatting>
  <dataValidations xWindow="986" yWindow="825" count="18">
    <dataValidation type="list" allowBlank="1" showInputMessage="1" showErrorMessage="1" sqref="Q61:X61" xr:uid="{F7852497-2E87-419B-BC7B-3EEA784067E4}">
      <formula1>"選択してください,同一又は請求書無（本項回答不要です。次の項目へお進みください。）,異なる（以下に記入してください）"</formula1>
    </dataValidation>
    <dataValidation type="whole" operator="greaterThanOrEqual" allowBlank="1" showInputMessage="1" showErrorMessage="1" sqref="M45:P45 M41:P42" xr:uid="{77DA9FD5-A08F-452F-B7E9-06BB78846E98}">
      <formula1>0</formula1>
    </dataValidation>
    <dataValidation type="custom" errorStyle="warning" allowBlank="1" showInputMessage="1" showErrorMessage="1" errorTitle="入力規則" error="研究料月額37,000円で割り切れない金額が入力されています。" sqref="M46:P46" xr:uid="{9F8C28FE-F461-4B1A-A76E-E6E6AB51096F}">
      <formula1>MOD(M46,37000)=0</formula1>
    </dataValidation>
    <dataValidation type="list" allowBlank="1" showInputMessage="1" showErrorMessage="1" sqref="W72:X73" xr:uid="{6A5BF338-E6A1-4B58-8E71-F2B45A085637}">
      <formula1>"選択ください, あり, なし"</formula1>
    </dataValidation>
    <dataValidation type="list" allowBlank="1" showInputMessage="1" showErrorMessage="1" sqref="K68:N68" xr:uid="{F6CFDD4C-6C4A-42B8-9576-3C9BB8C2D05C}">
      <formula1>"選択してください, 希望あり, 希望なし"</formula1>
    </dataValidation>
    <dataValidation type="list" allowBlank="1" sqref="O67:X67" xr:uid="{6FF49208-DEED-4CD5-B80A-74F559E2847F}">
      <formula1>"希望ありの場合、選択してください。自由記載も可能です。, 貴社等決裁日, 貴社等押印日, YYYY/MM/DD"</formula1>
    </dataValidation>
    <dataValidation type="list" allowBlank="1" showInputMessage="1" showErrorMessage="1" sqref="V93:X93" xr:uid="{E58CD413-FF9D-4D56-99D5-3E616B2BA9CE}">
      <formula1>"選択してください。,同意"</formula1>
    </dataValidation>
    <dataValidation type="list" errorStyle="warning" allowBlank="1" showInputMessage="1" showErrorMessage="1" promptTitle="研究料の計上" prompt="外部機関共同研究員を配置いただける場合、研究料の計上をお願いいたします。" sqref="X18:X27" xr:uid="{01390773-EE75-4E1B-9063-17E535FD7245}">
      <formula1>",◎"</formula1>
    </dataValidation>
    <dataValidation type="list" allowBlank="1" showInputMessage="1" showErrorMessage="1" sqref="G94:I94" xr:uid="{AB1B9227-CEEF-4458-AED0-D2C78E897B20}">
      <formula1>"選択してください。,確認"</formula1>
    </dataValidation>
    <dataValidation type="list" allowBlank="1" showInputMessage="1" sqref="G14:K14" xr:uid="{15D4CAED-2D6C-44AC-9F2D-A6959ED1D2B8}">
      <formula1>"選択してください。自由記載も可能です。,契約締結日, YYYY/MM/DD"</formula1>
    </dataValidation>
    <dataValidation type="list" allowBlank="1" showInputMessage="1" showErrorMessage="1" sqref="Q57:X57" xr:uid="{E1634F23-9E3D-4AB0-9643-1DDD7F71A5F7}">
      <formula1>"選択してください,同一（本項回答不要です。次の項目へお進みください。）,異なる（以下に記入してください）"</formula1>
    </dataValidation>
    <dataValidation type="list" allowBlank="1" showInputMessage="1" promptTitle="自由記載可能" prompt="日付など自由記載可能です。" sqref="G95:I95" xr:uid="{6ABB26E3-B5C0-434C-A7D0-247891A239A5}">
      <formula1>"選択してください。,倫理審査非該当,YYYY/MM/DD"</formula1>
    </dataValidation>
    <dataValidation type="custom" errorStyle="warning" operator="greaterThanOrEqual" allowBlank="1" showInputMessage="1" showErrorMessage="1" errorTitle="関数セルの変更確認" error="このセルには、直接経費×30%切り上げの関数が入っています。_x000a_本当に編集しますか？_x000a_（関数を戻す場合は、セルの値を削除後に左上の「元に戻る」ボタンを押してください。）" promptTitle="直接経費×30%" prompt="※小数点以下の端数は切り上げでお願いいたします。" sqref="M44:P44" xr:uid="{797720AC-FD08-49D4-87B3-C59099DF7D46}">
      <formula1>FALSE</formula1>
    </dataValidation>
    <dataValidation type="list" allowBlank="1" showInputMessage="1" showErrorMessage="1" sqref="K67:N67" xr:uid="{C523298D-0EBD-4CC1-BF76-32DF3AED0825}">
      <formula1>"選択してください, 希望あり, 希望なし(本学押印日)"</formula1>
    </dataValidation>
    <dataValidation type="list" allowBlank="1" sqref="O68:X68" xr:uid="{AC571900-A5B3-4DB9-AEE3-374F862EDF18}">
      <formula1>"希望ありの場合、こちらにご記入ください。"</formula1>
    </dataValidation>
    <dataValidation type="list" allowBlank="1" sqref="P72:S73 M14:Q14 X9" xr:uid="{6E8EFACB-8A74-4507-BF5C-AEAEE6C75EFD}">
      <formula1>"YYYY/MM/DD"</formula1>
    </dataValidation>
    <dataValidation type="list" allowBlank="1" sqref="G72:M73" xr:uid="{D65B2621-FDB7-4A44-9289-944597C65A42}">
      <formula1>"例：研究成果報告書など"</formula1>
    </dataValidation>
    <dataValidation operator="greaterThanOrEqual" allowBlank="1" showInputMessage="1" showErrorMessage="1" sqref="M43:P43" xr:uid="{38E3C5E9-7AE0-454D-969E-336355D3D155}"/>
  </dataValidations>
  <hyperlinks>
    <hyperlink ref="G28:X28" location="その他" display="11名以上参画する場合は本シート「19.その他」にご記載ください。※研究協力者の記入は不要です。" xr:uid="{58BD4EBA-ED81-4706-87F3-CDFD4E7CEFB2}"/>
    <hyperlink ref="G40:X40" location="その他" display="11名以上参画する場合は本シート「19.その他」にご記載ください。※研究協力者の記入は不要です。" xr:uid="{17B036FF-1F61-48F1-A8D2-DE8F6DF5F5F5}"/>
    <hyperlink ref="G75:X75" location="【様式】国等からの委託・再委託!A1" display="【様式】国等からの委託・再委託へ" xr:uid="{B012D640-462D-4AF9-8978-C7AB6CC51948}"/>
    <hyperlink ref="R42:X42" location="【計算用】研究担当者の人件費!A1" display="※研究担当者の人件費は、こちらのシートを参照ください。" xr:uid="{2F4ADCF8-1002-4075-9060-E3082C6CC1A8}"/>
    <hyperlink ref="K53:X53" location="その他" display="5つ以上の借り受ける設備(物品)等がある場合は本シート「19．その他」にご記載ください。" xr:uid="{6222EF1B-5F4A-4DF6-86D8-D180C28A051E}"/>
  </hyperlinks>
  <pageMargins left="0.70866141732283472" right="0.70866141732283472" top="0.74803149606299213" bottom="0.74803149606299213" header="0.31496062992125984" footer="0.31496062992125984"/>
  <pageSetup paperSize="9" scale="60" orientation="portrait" r:id="rId2"/>
  <headerFooter>
    <oddFooter>&amp;F&amp;R&amp;P ページ</oddFooter>
  </headerFooter>
  <rowBreaks count="1" manualBreakCount="1">
    <brk id="53" min="1" max="24" man="1"/>
  </rowBreaks>
  <drawing r:id="rId3"/>
  <legacyDrawing r:id="rId4"/>
  <mc:AlternateContent xmlns:mc="http://schemas.openxmlformats.org/markup-compatibility/2006">
    <mc:Choice Requires="x14">
      <controls>
        <mc:AlternateContent xmlns:mc="http://schemas.openxmlformats.org/markup-compatibility/2006">
          <mc:Choice Requires="x14">
            <control shapeId="1056" r:id="rId5" name="Check Box 32">
              <controlPr defaultSize="0" autoFill="0" autoLine="0" autoPict="0">
                <anchor moveWithCells="1">
                  <from>
                    <xdr:col>23</xdr:col>
                    <xdr:colOff>495300</xdr:colOff>
                    <xdr:row>73</xdr:row>
                    <xdr:rowOff>76200</xdr:rowOff>
                  </from>
                  <to>
                    <xdr:col>23</xdr:col>
                    <xdr:colOff>866775</xdr:colOff>
                    <xdr:row>74</xdr:row>
                    <xdr:rowOff>0</xdr:rowOff>
                  </to>
                </anchor>
              </controlPr>
            </control>
          </mc:Choice>
        </mc:AlternateContent>
        <mc:AlternateContent xmlns:mc="http://schemas.openxmlformats.org/markup-compatibility/2006">
          <mc:Choice Requires="x14">
            <control shapeId="1072" r:id="rId6" name="Check Box 48">
              <controlPr defaultSize="0" autoFill="0" autoLine="0" autoPict="0">
                <anchor moveWithCells="1">
                  <from>
                    <xdr:col>23</xdr:col>
                    <xdr:colOff>514350</xdr:colOff>
                    <xdr:row>75</xdr:row>
                    <xdr:rowOff>152400</xdr:rowOff>
                  </from>
                  <to>
                    <xdr:col>24</xdr:col>
                    <xdr:colOff>38100</xdr:colOff>
                    <xdr:row>75</xdr:row>
                    <xdr:rowOff>390525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34" operator="containsText" id="{1F1DE91D-45A3-46E5-AC38-3660071028D3}">
            <xm:f>NOT(ISERROR(SEARCH($W$42,Y42)))</xm:f>
            <xm:f>$W$42</xm:f>
            <x14:dxf>
              <fill>
                <patternFill>
                  <bgColor rgb="FFFFFF00"/>
                </patternFill>
              </fill>
            </x14:dxf>
          </x14:cfRule>
          <xm:sqref>Y42:AA42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8E62B-AD4D-4CB8-91E7-D189C0A5C562}">
  <sheetPr codeName="Sheet3"/>
  <dimension ref="A1:P20"/>
  <sheetViews>
    <sheetView view="pageBreakPreview" zoomScale="85" zoomScaleNormal="85" zoomScaleSheetLayoutView="85" workbookViewId="0">
      <selection activeCell="B33" sqref="B33"/>
    </sheetView>
  </sheetViews>
  <sheetFormatPr defaultColWidth="8.75" defaultRowHeight="15.75"/>
  <cols>
    <col min="1" max="1" width="8.75" style="2"/>
    <col min="2" max="2" width="53.875" style="2" customWidth="1"/>
    <col min="3" max="3" width="21.125" style="2" customWidth="1"/>
    <col min="4" max="4" width="58.375" style="2" customWidth="1"/>
    <col min="5" max="5" width="26.375" style="2" customWidth="1"/>
    <col min="6" max="16384" width="8.75" style="2"/>
  </cols>
  <sheetData>
    <row r="1" spans="1:16" ht="28.5">
      <c r="A1" s="17" t="s">
        <v>46</v>
      </c>
    </row>
    <row r="3" spans="1:16">
      <c r="B3" s="2" t="s">
        <v>45</v>
      </c>
    </row>
    <row r="5" spans="1:16" ht="16.5" thickBot="1"/>
    <row r="6" spans="1:16" ht="18.600000000000001" customHeight="1" thickBot="1">
      <c r="B6" s="88" t="s">
        <v>47</v>
      </c>
      <c r="C6" s="437" t="s">
        <v>48</v>
      </c>
      <c r="D6" s="438"/>
      <c r="E6" s="12"/>
      <c r="F6" s="2" t="s">
        <v>252</v>
      </c>
    </row>
    <row r="7" spans="1:16" ht="25.5" customHeight="1" thickBot="1">
      <c r="B7" s="91" t="s">
        <v>58</v>
      </c>
      <c r="C7" s="426"/>
      <c r="D7" s="427"/>
      <c r="E7" s="14"/>
      <c r="F7" s="2" t="s">
        <v>49</v>
      </c>
    </row>
    <row r="8" spans="1:16" ht="25.5" customHeight="1" thickBot="1">
      <c r="B8" s="90" t="s">
        <v>253</v>
      </c>
      <c r="C8" s="426" t="s">
        <v>252</v>
      </c>
      <c r="D8" s="427"/>
      <c r="E8" s="14"/>
      <c r="F8" s="2" t="s">
        <v>254</v>
      </c>
    </row>
    <row r="9" spans="1:16" s="3" customFormat="1" ht="25.5" customHeight="1" thickBot="1">
      <c r="A9" s="2"/>
      <c r="B9" s="88" t="s">
        <v>50</v>
      </c>
      <c r="C9" s="426"/>
      <c r="D9" s="427"/>
      <c r="E9" s="14"/>
      <c r="F9" s="2" t="s">
        <v>64</v>
      </c>
      <c r="G9" s="2"/>
      <c r="H9" s="2"/>
      <c r="I9" s="2"/>
      <c r="J9" s="2"/>
      <c r="K9" s="2"/>
      <c r="L9" s="2"/>
      <c r="M9" s="2"/>
      <c r="N9" s="2"/>
      <c r="O9" s="2"/>
      <c r="P9" s="2"/>
    </row>
    <row r="10" spans="1:16" s="3" customFormat="1" ht="25.5" customHeight="1">
      <c r="A10" s="2"/>
      <c r="B10" s="428" t="s">
        <v>51</v>
      </c>
      <c r="C10" s="98" t="s">
        <v>270</v>
      </c>
      <c r="D10" s="99" t="s">
        <v>59</v>
      </c>
      <c r="E10" s="14"/>
      <c r="F10" s="2" t="s">
        <v>251</v>
      </c>
      <c r="G10" s="2"/>
      <c r="H10" s="2"/>
      <c r="I10" s="2"/>
      <c r="J10" s="2"/>
      <c r="K10" s="2"/>
      <c r="L10" s="2"/>
      <c r="M10" s="2"/>
      <c r="N10" s="2"/>
      <c r="O10" s="2"/>
      <c r="P10" s="2"/>
    </row>
    <row r="11" spans="1:16" s="3" customFormat="1" ht="25.5" customHeight="1" thickBot="1">
      <c r="A11" s="2"/>
      <c r="B11" s="429"/>
      <c r="C11" s="439" t="s">
        <v>64</v>
      </c>
      <c r="D11" s="440"/>
      <c r="E11" s="14"/>
      <c r="F11" s="2" t="s">
        <v>60</v>
      </c>
      <c r="G11" s="2"/>
      <c r="H11" s="2"/>
      <c r="I11" s="2"/>
      <c r="J11" s="2"/>
      <c r="K11" s="2"/>
      <c r="L11" s="2"/>
      <c r="M11" s="2"/>
      <c r="N11" s="2"/>
      <c r="O11" s="2"/>
      <c r="P11" s="2"/>
    </row>
    <row r="12" spans="1:16" ht="25.5" customHeight="1" thickBot="1">
      <c r="B12" s="428" t="s">
        <v>255</v>
      </c>
      <c r="C12" s="431" t="s">
        <v>54</v>
      </c>
      <c r="D12" s="432"/>
      <c r="E12" s="14"/>
      <c r="F12" s="2" t="s">
        <v>64</v>
      </c>
    </row>
    <row r="13" spans="1:16" ht="25.5" hidden="1" customHeight="1">
      <c r="B13" s="429"/>
      <c r="C13" s="433"/>
      <c r="D13" s="434"/>
      <c r="E13" s="14"/>
      <c r="F13" s="2" t="s">
        <v>53</v>
      </c>
    </row>
    <row r="14" spans="1:16" ht="25.5" hidden="1" customHeight="1">
      <c r="B14" s="429"/>
      <c r="C14" s="433"/>
      <c r="D14" s="434"/>
      <c r="E14" s="14"/>
      <c r="F14" s="2" t="s">
        <v>54</v>
      </c>
    </row>
    <row r="15" spans="1:16" ht="25.5" hidden="1" customHeight="1" thickBot="1">
      <c r="B15" s="430"/>
      <c r="C15" s="435"/>
      <c r="D15" s="436"/>
      <c r="E15" s="14"/>
      <c r="F15" s="2" t="s">
        <v>55</v>
      </c>
    </row>
    <row r="16" spans="1:16" ht="25.5" customHeight="1">
      <c r="B16" s="428" t="s">
        <v>56</v>
      </c>
      <c r="C16" s="431" t="s">
        <v>248</v>
      </c>
      <c r="D16" s="432"/>
      <c r="E16" s="14"/>
      <c r="F16" s="2" t="s">
        <v>62</v>
      </c>
      <c r="G16" s="15"/>
    </row>
    <row r="17" spans="2:7" ht="25.5" customHeight="1" thickBot="1">
      <c r="B17" s="430"/>
      <c r="C17" s="16" t="s">
        <v>63</v>
      </c>
      <c r="D17" s="100" t="s">
        <v>260</v>
      </c>
      <c r="E17" s="14"/>
      <c r="F17" s="2" t="s">
        <v>248</v>
      </c>
      <c r="G17" s="15"/>
    </row>
    <row r="18" spans="2:7" ht="25.5" customHeight="1" thickBot="1">
      <c r="B18" s="89" t="s">
        <v>230</v>
      </c>
      <c r="C18" s="431" t="s">
        <v>248</v>
      </c>
      <c r="D18" s="432"/>
      <c r="E18" s="14"/>
      <c r="F18" s="2" t="s">
        <v>64</v>
      </c>
    </row>
    <row r="19" spans="2:7" ht="25.5" customHeight="1" thickBot="1">
      <c r="B19" s="89" t="s">
        <v>57</v>
      </c>
      <c r="C19" s="426" t="s">
        <v>248</v>
      </c>
      <c r="D19" s="427"/>
      <c r="E19" s="14"/>
      <c r="F19" s="2" t="s">
        <v>61</v>
      </c>
    </row>
    <row r="20" spans="2:7" ht="25.5" customHeight="1" thickBot="1">
      <c r="B20" s="96" t="s">
        <v>245</v>
      </c>
      <c r="C20" s="426" t="s">
        <v>248</v>
      </c>
      <c r="D20" s="427"/>
      <c r="E20" s="14"/>
      <c r="F20" s="2" t="s">
        <v>61</v>
      </c>
    </row>
  </sheetData>
  <customSheetViews>
    <customSheetView guid="{49F60FA0-2730-4C73-B94F-8CE2A34F103D}" scale="60" showPageBreaks="1" printArea="1" hiddenRows="1" view="pageBreakPreview">
      <pageMargins left="0.7" right="0.7" top="0.75" bottom="0.75" header="0.3" footer="0.3"/>
      <pageSetup paperSize="9" scale="61" orientation="portrait" r:id="rId1"/>
    </customSheetView>
  </customSheetViews>
  <mergeCells count="16">
    <mergeCell ref="C6:D6"/>
    <mergeCell ref="C9:D9"/>
    <mergeCell ref="C11:D11"/>
    <mergeCell ref="C8:D8"/>
    <mergeCell ref="C7:D7"/>
    <mergeCell ref="C20:D20"/>
    <mergeCell ref="B10:B11"/>
    <mergeCell ref="B12:B15"/>
    <mergeCell ref="B16:B17"/>
    <mergeCell ref="C12:D12"/>
    <mergeCell ref="C13:D13"/>
    <mergeCell ref="C14:D14"/>
    <mergeCell ref="C15:D15"/>
    <mergeCell ref="C18:D18"/>
    <mergeCell ref="C19:D19"/>
    <mergeCell ref="C16:D16"/>
  </mergeCells>
  <phoneticPr fontId="3"/>
  <dataValidations count="4">
    <dataValidation type="list" allowBlank="1" showInputMessage="1" showErrorMessage="1" sqref="C12:D12" xr:uid="{6D3F982B-3E4A-425E-8820-BC102D869E4C}">
      <formula1>$F$12:$F$15</formula1>
    </dataValidation>
    <dataValidation type="list" allowBlank="1" showInputMessage="1" showErrorMessage="1" sqref="C16:D16 C18:D20" xr:uid="{B41F751C-F14F-400F-BEDA-48A3EC813CD0}">
      <formula1>$F$16:$F$18</formula1>
    </dataValidation>
    <dataValidation type="list" allowBlank="1" showInputMessage="1" showErrorMessage="1" sqref="C11:D11" xr:uid="{1DEDCB8C-CAFA-4C74-B5F6-3C90716C5030}">
      <formula1>$F$9:$F$11</formula1>
    </dataValidation>
    <dataValidation type="list" allowBlank="1" showInputMessage="1" showErrorMessage="1" sqref="C8:D8" xr:uid="{087563D6-2039-45C9-92F6-47C1311A3EFD}">
      <formula1>$F$6:$F$8</formula1>
    </dataValidation>
  </dataValidations>
  <pageMargins left="0.7" right="0.7" top="0.75" bottom="0.75" header="0.3" footer="0.3"/>
  <pageSetup paperSize="9" scale="52"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44306-3A54-4539-9D54-37DF69C44DFE}">
  <sheetPr codeName="Sheet2"/>
  <dimension ref="A1:P40"/>
  <sheetViews>
    <sheetView zoomScale="70" zoomScaleNormal="70" workbookViewId="0">
      <selection activeCell="M11" sqref="M11"/>
    </sheetView>
  </sheetViews>
  <sheetFormatPr defaultColWidth="8.75" defaultRowHeight="21" customHeight="1"/>
  <cols>
    <col min="1" max="1" width="4" style="2" customWidth="1"/>
    <col min="2" max="2" width="2.375" style="2" customWidth="1"/>
    <col min="3" max="3" width="8.875" style="2" bestFit="1" customWidth="1"/>
    <col min="4" max="4" width="15.375" style="2" customWidth="1"/>
    <col min="5" max="5" width="14.75" style="2" customWidth="1"/>
    <col min="6" max="6" width="26.375" style="2" customWidth="1"/>
    <col min="7" max="7" width="18.25" style="2" customWidth="1"/>
    <col min="8" max="8" width="21.125" style="2" customWidth="1"/>
    <col min="9" max="9" width="9.25" style="2" customWidth="1"/>
    <col min="10" max="10" width="7.25" style="2" customWidth="1"/>
    <col min="11" max="11" width="10.375" style="2" customWidth="1"/>
    <col min="12" max="13" width="8.75" style="2"/>
    <col min="14" max="14" width="18.25" style="2" customWidth="1"/>
    <col min="15" max="15" width="22" style="2" customWidth="1"/>
    <col min="16" max="16384" width="8.75" style="2"/>
  </cols>
  <sheetData>
    <row r="1" spans="2:15" ht="21" customHeight="1" thickBot="1"/>
    <row r="2" spans="2:15" ht="13.15" customHeight="1">
      <c r="B2" s="44"/>
      <c r="C2" s="45"/>
      <c r="D2" s="45"/>
      <c r="E2" s="45"/>
      <c r="F2" s="45"/>
      <c r="G2" s="45"/>
      <c r="H2" s="45"/>
      <c r="I2" s="45"/>
      <c r="J2" s="45"/>
      <c r="K2" s="46"/>
    </row>
    <row r="3" spans="2:15" ht="42" customHeight="1">
      <c r="B3" s="47"/>
      <c r="C3" s="48" t="s">
        <v>140</v>
      </c>
      <c r="K3" s="13"/>
    </row>
    <row r="4" spans="2:15" ht="21" customHeight="1">
      <c r="B4" s="47"/>
      <c r="K4" s="13"/>
    </row>
    <row r="5" spans="2:15" ht="21" customHeight="1">
      <c r="B5" s="47"/>
      <c r="D5" s="49" t="s">
        <v>141</v>
      </c>
      <c r="E5" s="50"/>
      <c r="F5" s="50"/>
      <c r="G5" s="50"/>
      <c r="H5" s="50"/>
      <c r="I5" s="50"/>
      <c r="J5" s="50"/>
      <c r="K5" s="13"/>
    </row>
    <row r="6" spans="2:15" ht="21" customHeight="1">
      <c r="B6" s="47"/>
      <c r="D6" s="50" t="s">
        <v>24</v>
      </c>
      <c r="E6" s="50"/>
      <c r="F6" s="50"/>
      <c r="G6" s="50"/>
      <c r="H6" s="50"/>
      <c r="I6" s="50"/>
      <c r="J6" s="50"/>
      <c r="K6" s="13"/>
    </row>
    <row r="7" spans="2:15" ht="21" customHeight="1">
      <c r="B7" s="47"/>
      <c r="D7" s="50"/>
      <c r="E7" s="50"/>
      <c r="F7" s="50"/>
      <c r="G7" s="50"/>
      <c r="H7" s="50"/>
      <c r="I7" s="50"/>
      <c r="J7" s="50"/>
      <c r="K7" s="13"/>
    </row>
    <row r="8" spans="2:15" ht="21" customHeight="1">
      <c r="B8" s="47"/>
      <c r="D8" s="50" t="s">
        <v>25</v>
      </c>
      <c r="E8" s="50"/>
      <c r="F8" s="50"/>
      <c r="G8" s="50"/>
      <c r="H8" s="50"/>
      <c r="I8" s="50"/>
      <c r="J8" s="50"/>
      <c r="K8" s="13"/>
    </row>
    <row r="9" spans="2:15" ht="21" customHeight="1">
      <c r="B9" s="47"/>
      <c r="D9" s="50" t="s">
        <v>26</v>
      </c>
      <c r="E9" s="50"/>
      <c r="F9" s="50"/>
      <c r="G9" s="50"/>
      <c r="H9" s="50"/>
      <c r="I9" s="50"/>
      <c r="J9" s="50"/>
      <c r="K9" s="13"/>
    </row>
    <row r="10" spans="2:15" ht="21" customHeight="1">
      <c r="B10" s="47"/>
      <c r="D10" s="50"/>
      <c r="E10" s="50"/>
      <c r="F10" s="50"/>
      <c r="G10" s="50"/>
      <c r="H10" s="50"/>
      <c r="I10" s="50"/>
      <c r="J10" s="50"/>
      <c r="K10" s="13"/>
    </row>
    <row r="11" spans="2:15" ht="21" customHeight="1">
      <c r="B11" s="47"/>
      <c r="D11" s="50" t="s">
        <v>28</v>
      </c>
      <c r="E11" s="50"/>
      <c r="F11" s="50"/>
      <c r="G11" s="50"/>
      <c r="H11" s="50"/>
      <c r="I11" s="50"/>
      <c r="J11" s="50"/>
      <c r="K11" s="13"/>
    </row>
    <row r="12" spans="2:15" ht="21" customHeight="1">
      <c r="B12" s="47"/>
      <c r="D12" s="50" t="s">
        <v>27</v>
      </c>
      <c r="E12" s="50" t="s">
        <v>29</v>
      </c>
      <c r="F12" s="50"/>
      <c r="G12" s="50"/>
      <c r="H12" s="50"/>
      <c r="I12" s="50"/>
      <c r="J12" s="50"/>
      <c r="K12" s="13"/>
      <c r="N12" s="441" t="s">
        <v>181</v>
      </c>
      <c r="O12" s="441"/>
    </row>
    <row r="13" spans="2:15" ht="31.5">
      <c r="B13" s="47"/>
      <c r="D13" s="50"/>
      <c r="E13" s="19" t="s">
        <v>30</v>
      </c>
      <c r="F13" s="20" t="s">
        <v>34</v>
      </c>
      <c r="G13" s="50"/>
      <c r="H13" s="50"/>
      <c r="I13" s="50"/>
      <c r="J13" s="50"/>
      <c r="K13" s="13"/>
      <c r="N13" s="64" t="s">
        <v>30</v>
      </c>
      <c r="O13" s="65" t="s">
        <v>100</v>
      </c>
    </row>
    <row r="14" spans="2:15" ht="21" customHeight="1">
      <c r="B14" s="47"/>
      <c r="D14" s="50"/>
      <c r="E14" s="19" t="s">
        <v>31</v>
      </c>
      <c r="F14" s="95">
        <v>6600</v>
      </c>
      <c r="G14" s="50"/>
      <c r="H14" s="50"/>
      <c r="I14" s="50"/>
      <c r="J14" s="50"/>
      <c r="K14" s="13"/>
      <c r="N14" s="66" t="s">
        <v>31</v>
      </c>
      <c r="O14" s="67">
        <v>6600</v>
      </c>
    </row>
    <row r="15" spans="2:15" ht="21" customHeight="1">
      <c r="B15" s="47"/>
      <c r="D15" s="50"/>
      <c r="E15" s="19" t="s">
        <v>32</v>
      </c>
      <c r="F15" s="95">
        <v>5500</v>
      </c>
      <c r="G15" s="50"/>
      <c r="H15" s="50"/>
      <c r="I15" s="50"/>
      <c r="J15" s="50"/>
      <c r="K15" s="13"/>
      <c r="N15" s="66" t="s">
        <v>101</v>
      </c>
      <c r="O15" s="67">
        <v>5500</v>
      </c>
    </row>
    <row r="16" spans="2:15" ht="21" customHeight="1">
      <c r="B16" s="47"/>
      <c r="D16" s="50"/>
      <c r="E16" s="19" t="s">
        <v>33</v>
      </c>
      <c r="F16" s="95">
        <v>4400</v>
      </c>
      <c r="G16" s="50"/>
      <c r="H16" s="50"/>
      <c r="I16" s="50"/>
      <c r="J16" s="50"/>
      <c r="K16" s="13"/>
      <c r="N16" s="66" t="s">
        <v>102</v>
      </c>
      <c r="O16" s="67">
        <v>5500</v>
      </c>
    </row>
    <row r="17" spans="1:16" ht="21" customHeight="1">
      <c r="B17" s="47"/>
      <c r="D17" s="50"/>
      <c r="E17" s="50"/>
      <c r="F17" s="50"/>
      <c r="G17" s="50"/>
      <c r="H17" s="50"/>
      <c r="I17" s="50"/>
      <c r="J17" s="50"/>
      <c r="K17" s="13"/>
      <c r="N17" s="66" t="s">
        <v>103</v>
      </c>
      <c r="O17" s="67">
        <v>4400</v>
      </c>
    </row>
    <row r="18" spans="1:16" ht="21" customHeight="1">
      <c r="B18" s="47"/>
      <c r="K18" s="13"/>
      <c r="N18" s="66" t="s">
        <v>104</v>
      </c>
      <c r="O18" s="67">
        <v>4400</v>
      </c>
    </row>
    <row r="19" spans="1:16" ht="21" customHeight="1">
      <c r="A19" s="3"/>
      <c r="B19" s="51"/>
      <c r="C19" s="52" t="s">
        <v>97</v>
      </c>
      <c r="D19" s="3"/>
      <c r="E19" s="3"/>
      <c r="F19" s="3"/>
      <c r="G19" s="3"/>
      <c r="H19" s="3"/>
      <c r="I19" s="3"/>
      <c r="J19" s="3"/>
      <c r="K19" s="53"/>
      <c r="N19" s="66" t="s">
        <v>106</v>
      </c>
      <c r="O19" s="67">
        <v>6600</v>
      </c>
    </row>
    <row r="20" spans="1:16" ht="35.450000000000003" customHeight="1" thickBot="1">
      <c r="A20" s="3"/>
      <c r="B20" s="51"/>
      <c r="C20" s="4"/>
      <c r="D20" s="25" t="s">
        <v>35</v>
      </c>
      <c r="E20" s="26" t="s">
        <v>30</v>
      </c>
      <c r="F20" s="5" t="s">
        <v>98</v>
      </c>
      <c r="G20" s="28" t="s">
        <v>100</v>
      </c>
      <c r="H20" s="6" t="s">
        <v>99</v>
      </c>
      <c r="I20" s="3"/>
      <c r="J20" s="3"/>
      <c r="K20" s="53"/>
      <c r="N20" s="66" t="s">
        <v>107</v>
      </c>
      <c r="O20" s="67">
        <v>5500</v>
      </c>
    </row>
    <row r="21" spans="1:16" s="3" customFormat="1" ht="21" customHeight="1" thickTop="1" thickBot="1">
      <c r="B21" s="51"/>
      <c r="C21" s="7" t="s">
        <v>36</v>
      </c>
      <c r="D21" s="27" t="s">
        <v>37</v>
      </c>
      <c r="E21" s="27" t="s">
        <v>105</v>
      </c>
      <c r="F21" s="21">
        <v>100</v>
      </c>
      <c r="G21" s="30">
        <f t="shared" ref="G21:G29" si="0">IF(E21="","",_xlfn.XLOOKUP(E21,N$14:N$22,O$14:O$22))</f>
        <v>5500</v>
      </c>
      <c r="H21" s="8">
        <f>IFERROR(F21*G21,"")</f>
        <v>550000</v>
      </c>
      <c r="K21" s="53"/>
      <c r="N21" s="66" t="s">
        <v>108</v>
      </c>
      <c r="O21" s="67">
        <v>5500</v>
      </c>
    </row>
    <row r="22" spans="1:16" s="3" customFormat="1" ht="22.15" customHeight="1" thickTop="1">
      <c r="B22" s="51"/>
      <c r="C22" s="9">
        <v>1</v>
      </c>
      <c r="D22" s="29" t="str">
        <f>IF(【様式】共同研究申込書!I30="","",【様式】共同研究申込書!I30)</f>
        <v/>
      </c>
      <c r="E22" s="29"/>
      <c r="F22" s="22"/>
      <c r="G22" s="31" t="str">
        <f t="shared" si="0"/>
        <v/>
      </c>
      <c r="H22" s="10" t="str">
        <f t="shared" ref="H22:H29" si="1">IF(F22="","",F22*G22)</f>
        <v/>
      </c>
      <c r="K22" s="53"/>
      <c r="L22" s="2"/>
      <c r="M22" s="2"/>
      <c r="N22" s="66" t="s">
        <v>109</v>
      </c>
      <c r="O22" s="67">
        <v>4400</v>
      </c>
    </row>
    <row r="23" spans="1:16" s="3" customFormat="1" ht="21" customHeight="1">
      <c r="B23" s="51"/>
      <c r="C23" s="11">
        <v>2</v>
      </c>
      <c r="D23" s="29" t="str">
        <f>IF(【様式】共同研究申込書!I31="","",【様式】共同研究申込書!I31)</f>
        <v/>
      </c>
      <c r="E23" s="29"/>
      <c r="F23" s="22"/>
      <c r="G23" s="32" t="str">
        <f t="shared" si="0"/>
        <v/>
      </c>
      <c r="H23" s="10" t="str">
        <f t="shared" si="1"/>
        <v/>
      </c>
      <c r="K23" s="53"/>
    </row>
    <row r="24" spans="1:16" s="3" customFormat="1" ht="21" customHeight="1">
      <c r="B24" s="51"/>
      <c r="C24" s="11">
        <v>3</v>
      </c>
      <c r="D24" s="29" t="str">
        <f>IF(【様式】共同研究申込書!I32="","",【様式】共同研究申込書!I32)</f>
        <v/>
      </c>
      <c r="E24" s="29" t="str">
        <f>IF(【様式】共同研究申込書!Q32="","",【様式】共同研究申込書!Q32)</f>
        <v/>
      </c>
      <c r="F24" s="22"/>
      <c r="G24" s="32" t="str">
        <f t="shared" si="0"/>
        <v/>
      </c>
      <c r="H24" s="10" t="str">
        <f t="shared" si="1"/>
        <v/>
      </c>
      <c r="K24" s="53"/>
    </row>
    <row r="25" spans="1:16" s="3" customFormat="1" ht="21" customHeight="1">
      <c r="B25" s="51"/>
      <c r="C25" s="11">
        <v>4</v>
      </c>
      <c r="D25" s="29" t="str">
        <f>IF(【様式】共同研究申込書!I35="","",【様式】共同研究申込書!I35)</f>
        <v/>
      </c>
      <c r="E25" s="29" t="str">
        <f>IF(【様式】共同研究申込書!Q35="","",【様式】共同研究申込書!Q35)</f>
        <v/>
      </c>
      <c r="F25" s="22"/>
      <c r="G25" s="32" t="str">
        <f t="shared" si="0"/>
        <v/>
      </c>
      <c r="H25" s="10" t="str">
        <f t="shared" si="1"/>
        <v/>
      </c>
      <c r="K25" s="53"/>
    </row>
    <row r="26" spans="1:16" s="3" customFormat="1" ht="21" customHeight="1">
      <c r="B26" s="51"/>
      <c r="C26" s="11">
        <v>5</v>
      </c>
      <c r="D26" s="29" t="str">
        <f>IF(【様式】共同研究申込書!I36="","",【様式】共同研究申込書!I36)</f>
        <v/>
      </c>
      <c r="E26" s="29" t="str">
        <f>IF(【様式】共同研究申込書!Q36="","",【様式】共同研究申込書!Q36)</f>
        <v/>
      </c>
      <c r="F26" s="22"/>
      <c r="G26" s="32" t="str">
        <f t="shared" si="0"/>
        <v/>
      </c>
      <c r="H26" s="10" t="str">
        <f t="shared" si="1"/>
        <v/>
      </c>
      <c r="K26" s="54"/>
    </row>
    <row r="27" spans="1:16" s="3" customFormat="1" ht="21" customHeight="1">
      <c r="B27" s="51"/>
      <c r="C27" s="11">
        <v>6</v>
      </c>
      <c r="D27" s="29" t="str">
        <f>IF(【様式】共同研究申込書!I37="","",【様式】共同研究申込書!I37)</f>
        <v/>
      </c>
      <c r="E27" s="29" t="str">
        <f>IF(【様式】共同研究申込書!Q37="","",【様式】共同研究申込書!Q37)</f>
        <v/>
      </c>
      <c r="F27" s="22"/>
      <c r="G27" s="32" t="str">
        <f t="shared" si="0"/>
        <v/>
      </c>
      <c r="H27" s="10" t="str">
        <f t="shared" si="1"/>
        <v/>
      </c>
      <c r="K27" s="53"/>
    </row>
    <row r="28" spans="1:16" s="3" customFormat="1" ht="21" customHeight="1">
      <c r="B28" s="51"/>
      <c r="C28" s="11">
        <v>7</v>
      </c>
      <c r="D28" s="29" t="str">
        <f>IF(【様式】共同研究申込書!I38="","",【様式】共同研究申込書!I38)</f>
        <v/>
      </c>
      <c r="E28" s="29" t="str">
        <f>IF(【様式】共同研究申込書!Q38="","",【様式】共同研究申込書!Q38)</f>
        <v/>
      </c>
      <c r="F28" s="22"/>
      <c r="G28" s="32" t="str">
        <f t="shared" si="0"/>
        <v/>
      </c>
      <c r="H28" s="10" t="str">
        <f t="shared" si="1"/>
        <v/>
      </c>
      <c r="K28" s="53"/>
    </row>
    <row r="29" spans="1:16" s="3" customFormat="1" ht="21" customHeight="1" thickBot="1">
      <c r="B29" s="51"/>
      <c r="C29" s="23">
        <v>8</v>
      </c>
      <c r="D29" s="37" t="str">
        <f>IF(【様式】共同研究申込書!I39="","",【様式】共同研究申込書!I39)</f>
        <v/>
      </c>
      <c r="E29" s="37" t="str">
        <f>IF(【様式】共同研究申込書!Q39="","",【様式】共同研究申込書!Q39)</f>
        <v/>
      </c>
      <c r="F29" s="24"/>
      <c r="G29" s="33" t="str">
        <f t="shared" si="0"/>
        <v/>
      </c>
      <c r="H29" s="34" t="str">
        <f t="shared" si="1"/>
        <v/>
      </c>
      <c r="K29" s="53"/>
      <c r="P29" s="2"/>
    </row>
    <row r="30" spans="1:16" s="3" customFormat="1" ht="21" customHeight="1" thickBot="1">
      <c r="B30" s="51"/>
      <c r="G30" s="36" t="s">
        <v>111</v>
      </c>
      <c r="H30" s="35">
        <f>SUM(H22:H29)</f>
        <v>0</v>
      </c>
      <c r="I30" s="61"/>
      <c r="J30" s="61"/>
      <c r="K30" s="53"/>
    </row>
    <row r="31" spans="1:16" s="3" customFormat="1" ht="21" customHeight="1">
      <c r="B31" s="51"/>
      <c r="D31" s="3" t="s">
        <v>38</v>
      </c>
      <c r="K31" s="53"/>
    </row>
    <row r="32" spans="1:16" s="3" customFormat="1" ht="21" customHeight="1">
      <c r="B32" s="51"/>
      <c r="D32" s="55"/>
      <c r="E32" s="3" t="s">
        <v>112</v>
      </c>
      <c r="H32" s="3" t="s">
        <v>180</v>
      </c>
      <c r="K32" s="53"/>
    </row>
    <row r="33" spans="1:15" s="3" customFormat="1" ht="21" customHeight="1">
      <c r="B33" s="51"/>
      <c r="D33" s="56"/>
      <c r="E33" s="3" t="s">
        <v>39</v>
      </c>
      <c r="H33" s="62" t="str">
        <f>IF(H30=【様式】共同研究申込書!M42, "一致", "不一致")</f>
        <v>一致</v>
      </c>
      <c r="K33" s="53"/>
    </row>
    <row r="34" spans="1:15" s="3" customFormat="1" ht="21" customHeight="1">
      <c r="B34" s="51"/>
      <c r="D34" s="2"/>
      <c r="E34" s="2"/>
      <c r="K34" s="53"/>
    </row>
    <row r="35" spans="1:15" s="3" customFormat="1" ht="21" customHeight="1" thickBot="1">
      <c r="B35" s="57"/>
      <c r="C35" s="58"/>
      <c r="D35" s="58"/>
      <c r="E35" s="58"/>
      <c r="F35" s="58"/>
      <c r="G35" s="59"/>
      <c r="H35" s="59"/>
      <c r="I35" s="59"/>
      <c r="J35" s="59"/>
      <c r="K35" s="60"/>
    </row>
    <row r="36" spans="1:15" s="3" customFormat="1" ht="21" customHeight="1">
      <c r="C36" s="2"/>
      <c r="D36" s="2"/>
      <c r="E36" s="2"/>
      <c r="F36" s="2"/>
    </row>
    <row r="37" spans="1:15" s="3" customFormat="1" ht="21" customHeight="1">
      <c r="A37" s="2"/>
      <c r="B37" s="2"/>
      <c r="C37" s="2"/>
      <c r="D37" s="2"/>
      <c r="E37" s="2"/>
      <c r="F37" s="2"/>
      <c r="G37" s="2"/>
      <c r="H37" s="2"/>
      <c r="I37" s="2"/>
      <c r="J37" s="2"/>
      <c r="K37" s="2"/>
    </row>
    <row r="38" spans="1:15" s="3" customFormat="1" ht="21" customHeight="1">
      <c r="A38" s="2"/>
      <c r="B38" s="2"/>
      <c r="C38" s="2"/>
      <c r="D38" s="2"/>
      <c r="E38" s="2"/>
      <c r="F38" s="2"/>
      <c r="G38" s="2"/>
      <c r="H38" s="2"/>
      <c r="I38" s="2"/>
      <c r="J38" s="2"/>
      <c r="K38" s="2"/>
    </row>
    <row r="39" spans="1:15" ht="21" customHeight="1">
      <c r="N39" s="3"/>
      <c r="O39" s="3"/>
    </row>
    <row r="40" spans="1:15" ht="21" customHeight="1">
      <c r="N40" s="3"/>
      <c r="O40" s="3"/>
    </row>
  </sheetData>
  <customSheetViews>
    <customSheetView guid="{49F60FA0-2730-4C73-B94F-8CE2A34F103D}" scale="56" topLeftCell="A8">
      <selection activeCell="I30" sqref="I30"/>
      <pageMargins left="0.7" right="0.7" top="0.75" bottom="0.75" header="0.3" footer="0.3"/>
    </customSheetView>
  </customSheetViews>
  <mergeCells count="1">
    <mergeCell ref="N12:O12"/>
  </mergeCells>
  <phoneticPr fontId="3"/>
  <conditionalFormatting sqref="K33">
    <cfRule type="containsText" dxfId="1" priority="1" operator="containsText" text="直接経費">
      <formula>NOT(ISERROR(SEARCH("直接経費",K33)))</formula>
    </cfRule>
  </conditionalFormatting>
  <dataValidations count="1">
    <dataValidation type="whole" operator="greaterThanOrEqual" showInputMessage="1" showErrorMessage="1" sqref="F21:F29" xr:uid="{4E781F5C-BF33-4133-976F-B573B8BEA61B}">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64C4D-695C-40F8-898A-F72F86CC4E34}">
  <sheetPr>
    <pageSetUpPr fitToPage="1"/>
  </sheetPr>
  <dimension ref="A3:IS60"/>
  <sheetViews>
    <sheetView view="pageBreakPreview" zoomScaleNormal="100" zoomScaleSheetLayoutView="100" workbookViewId="0">
      <selection activeCell="E21" sqref="E21"/>
    </sheetView>
  </sheetViews>
  <sheetFormatPr defaultRowHeight="18.75"/>
  <cols>
    <col min="1" max="1" width="38.375" customWidth="1"/>
    <col min="2" max="2" width="24.875" style="1" customWidth="1"/>
    <col min="3" max="3" width="20.5" style="1" customWidth="1"/>
    <col min="4" max="4" width="15.125" style="1" customWidth="1"/>
    <col min="5" max="5" width="10.25" style="1" bestFit="1" customWidth="1"/>
    <col min="6" max="6" width="11.375" style="1" bestFit="1" customWidth="1"/>
    <col min="8" max="8" width="16.875" style="1" customWidth="1"/>
    <col min="49" max="50" width="10.25" style="1" bestFit="1" customWidth="1"/>
    <col min="54" max="54" width="10.625" style="1" customWidth="1"/>
    <col min="55" max="56" width="10.625" customWidth="1"/>
    <col min="62" max="62" width="9" style="1"/>
    <col min="70" max="70" width="9" style="1"/>
    <col min="78" max="78" width="9" style="1"/>
    <col min="86" max="86" width="9" style="1"/>
    <col min="94" max="94" width="9" style="1"/>
    <col min="102" max="102" width="9" style="1"/>
    <col min="110" max="110" width="9" style="1"/>
    <col min="209" max="209" width="10.25" style="1" bestFit="1" customWidth="1"/>
    <col min="214" max="214" width="10.25" style="1" bestFit="1" customWidth="1"/>
    <col min="216" max="216" width="9" style="1"/>
    <col min="218" max="218" width="9" style="1"/>
    <col min="220" max="220" width="9" style="1"/>
    <col min="222" max="222" width="9" style="1"/>
    <col min="224" max="224" width="9" style="1"/>
    <col min="226" max="226" width="9" style="1"/>
    <col min="228" max="228" width="9" style="1"/>
    <col min="252" max="253" width="10.25" style="1" bestFit="1" customWidth="1"/>
  </cols>
  <sheetData>
    <row r="3" spans="1:253" s="71" customFormat="1" ht="18">
      <c r="A3" s="71" t="s">
        <v>216</v>
      </c>
      <c r="B3" s="72" t="s">
        <v>232</v>
      </c>
      <c r="C3" s="72"/>
      <c r="D3" s="72"/>
      <c r="E3" s="72"/>
      <c r="F3" s="72"/>
      <c r="H3" s="72"/>
      <c r="AW3" s="72"/>
      <c r="AX3" s="72"/>
      <c r="BB3" s="72"/>
      <c r="BJ3" s="72"/>
      <c r="BR3" s="72"/>
      <c r="BZ3" s="72"/>
      <c r="CH3" s="72"/>
      <c r="CP3" s="72"/>
      <c r="CX3" s="72"/>
      <c r="DF3" s="72"/>
      <c r="HA3" s="72"/>
      <c r="HF3" s="72"/>
      <c r="HH3" s="72"/>
      <c r="HJ3" s="72"/>
      <c r="HL3" s="72"/>
      <c r="HN3" s="72"/>
      <c r="HP3" s="72"/>
      <c r="HR3" s="72"/>
      <c r="HT3" s="72"/>
      <c r="IR3" s="72"/>
      <c r="IS3" s="72"/>
    </row>
    <row r="4" spans="1:253">
      <c r="A4" s="69" t="s">
        <v>233</v>
      </c>
      <c r="B4" s="74">
        <f>IF(【様式】共同研究申込書!G93&lt;&gt;"",【様式】共同研究申込書!G93,【様式】共同研究申込書!G92)</f>
        <v>0</v>
      </c>
    </row>
    <row r="5" spans="1:253">
      <c r="A5" s="70" t="s">
        <v>234</v>
      </c>
      <c r="B5" s="74">
        <f>【様式】共同研究申込書!L30</f>
        <v>0</v>
      </c>
    </row>
    <row r="6" spans="1:253">
      <c r="A6" s="70"/>
    </row>
    <row r="7" spans="1:253">
      <c r="A7" s="73" t="s">
        <v>189</v>
      </c>
      <c r="B7" s="74">
        <f>申込者_法人名</f>
        <v>0</v>
      </c>
    </row>
    <row r="8" spans="1:253">
      <c r="A8" s="73" t="s">
        <v>190</v>
      </c>
      <c r="B8" s="74" t="str">
        <f>_xlfn.TEXTJOIN("　",,【様式】共同研究申込書!I66,【様式】共同研究申込書!Q66)</f>
        <v/>
      </c>
    </row>
    <row r="9" spans="1:253">
      <c r="A9" s="73" t="s">
        <v>191</v>
      </c>
      <c r="B9" s="74" t="str">
        <f>IFERROR(
  LEFT(
    SUBSTITUTE(TRIM(【様式】共同研究申込書!I54), "-", ""),
    3
  ),
  ""
)</f>
        <v/>
      </c>
      <c r="C9" s="74" t="str">
        <f>IFERROR(
  RIGHT(
    SUBSTITUTE(TRIM(【様式】共同研究申込書!I54), "-", ""),
    4
  ),
  ""
)</f>
        <v/>
      </c>
    </row>
    <row r="10" spans="1:253">
      <c r="A10" s="73" t="s">
        <v>192</v>
      </c>
      <c r="B10" s="74">
        <f>【様式】共同研究申込書!M54</f>
        <v>0</v>
      </c>
    </row>
    <row r="11" spans="1:253">
      <c r="A11" s="73"/>
    </row>
    <row r="12" spans="1:253">
      <c r="A12" s="70" t="s">
        <v>193</v>
      </c>
      <c r="B12" s="74">
        <f>【様式】共同研究申込書!I30</f>
        <v>0</v>
      </c>
    </row>
    <row r="13" spans="1:253">
      <c r="A13" s="70" t="s">
        <v>195</v>
      </c>
      <c r="B13" s="74">
        <f>研究題目</f>
        <v>0</v>
      </c>
    </row>
    <row r="14" spans="1:253">
      <c r="A14" s="70" t="s">
        <v>194</v>
      </c>
      <c r="B14" s="74" t="str">
        <f>研究開始日</f>
        <v>選択してください。自由記載も可能です。</v>
      </c>
      <c r="C14" s="86" t="s">
        <v>222</v>
      </c>
      <c r="D14" s="74" t="str">
        <f>研究終了日</f>
        <v>YYYY/MM/DD</v>
      </c>
      <c r="F14" s="78">
        <f ca="1">TODAY()</f>
        <v>46056</v>
      </c>
      <c r="G14" s="83" t="s">
        <v>222</v>
      </c>
      <c r="H14" s="84" t="str">
        <f>研究終了日</f>
        <v>YYYY/MM/DD</v>
      </c>
      <c r="I14" s="71" t="s">
        <v>223</v>
      </c>
    </row>
    <row r="15" spans="1:253">
      <c r="A15" s="70" t="s">
        <v>196</v>
      </c>
      <c r="B15" s="82" t="e">
        <f xml:space="preserve"> (YEAR(D14) + IF(MONTH(B14) &gt;= 4, 1, 0)) - (YEAR(B14) + IF(MONTH(B14) &gt;= 4, 1, 0)) + 1</f>
        <v>#VALUE!</v>
      </c>
      <c r="F15" s="85" t="e">
        <f ca="1" xml:space="preserve"> (YEAR(H14) + IF(MONTH(F14) &gt;= 4, 1, 0)) - (YEAR(F14) + IF(MONTH(F14) &gt;= 4, 1, 0)) + 1</f>
        <v>#VALUE!</v>
      </c>
    </row>
    <row r="17" spans="1:7">
      <c r="A17" s="70" t="s">
        <v>201</v>
      </c>
      <c r="B17" s="97" t="str">
        <f>【様式】共同研究申込書!O67</f>
        <v>希望ありの場合、選択してください。自由記載も可能です。</v>
      </c>
      <c r="C17" s="71" t="s">
        <v>262</v>
      </c>
      <c r="F17" s="75"/>
      <c r="G17" s="70"/>
    </row>
    <row r="18" spans="1:7">
      <c r="A18" s="70" t="s">
        <v>197</v>
      </c>
      <c r="B18" s="77" t="str">
        <f>【様式】共同研究申込書!M47</f>
        <v/>
      </c>
    </row>
    <row r="19" spans="1:7">
      <c r="A19" s="70" t="s">
        <v>198</v>
      </c>
      <c r="B19" s="77">
        <f>【様式】共同研究申込書!M41</f>
        <v>0</v>
      </c>
    </row>
    <row r="20" spans="1:7">
      <c r="A20" s="70" t="s">
        <v>199</v>
      </c>
      <c r="B20" s="77" t="str">
        <f>【様式】共同研究申込書!M43</f>
        <v/>
      </c>
    </row>
    <row r="21" spans="1:7">
      <c r="A21" s="70" t="s">
        <v>200</v>
      </c>
      <c r="B21" s="77">
        <f>【様式】共同研究申込書!M46</f>
        <v>0</v>
      </c>
    </row>
    <row r="23" spans="1:7">
      <c r="A23" s="70" t="s">
        <v>202</v>
      </c>
      <c r="B23" s="74" t="str">
        <f>【様式】国等からの委託・再委託!C8</f>
        <v>「補助金」か「委託費」かをプルダウンから選択してください。</v>
      </c>
    </row>
    <row r="24" spans="1:7">
      <c r="A24" s="70" t="s">
        <v>203</v>
      </c>
      <c r="B24" s="74">
        <f>【様式】国等からの委託・再委託!C7</f>
        <v>0</v>
      </c>
    </row>
    <row r="25" spans="1:7">
      <c r="A25" s="70" t="s">
        <v>204</v>
      </c>
      <c r="B25" s="74">
        <f>【様式】国等からの委託・再委託!C9</f>
        <v>0</v>
      </c>
    </row>
    <row r="27" spans="1:7">
      <c r="A27" s="70" t="s">
        <v>205</v>
      </c>
      <c r="B27" s="74" t="str">
        <f>IF(提供設備名称_1&lt;&gt;"",提供設備名称_1,"なし")</f>
        <v>なし</v>
      </c>
    </row>
    <row r="29" spans="1:7">
      <c r="A29" s="70" t="s">
        <v>52</v>
      </c>
      <c r="B29" s="74" t="str">
        <f>【様式】国等からの委託・再委託!C12</f>
        <v>・　広島大学（ただし，事業完了後に委託者に返還。）</v>
      </c>
    </row>
    <row r="31" spans="1:7">
      <c r="A31" s="70" t="s">
        <v>206</v>
      </c>
      <c r="B31" s="74">
        <f>【様式】共同研究申込書!G86</f>
        <v>0</v>
      </c>
    </row>
    <row r="33" spans="1:10">
      <c r="A33" s="70" t="s">
        <v>207</v>
      </c>
      <c r="B33" s="74" t="str">
        <f>【様式】国等からの委託・再委託!C18</f>
        <v>・あり（「あり」の場合は、書類を別添ください。）</v>
      </c>
    </row>
    <row r="34" spans="1:10">
      <c r="A34" s="70" t="s">
        <v>208</v>
      </c>
      <c r="B34" s="74" t="str">
        <f>【様式】国等からの委託・再委託!C10</f>
        <v>YYYY/MM/DD</v>
      </c>
    </row>
    <row r="35" spans="1:10">
      <c r="A35" s="70" t="s">
        <v>224</v>
      </c>
      <c r="B35" s="78" t="str">
        <f>TEXT(【様式】国等からの委託・再委託!C10,"yyyy/mm/dd")&amp;"までに"&amp;【様式】国等からの委託・再委託!C11</f>
        <v>YYYY/MM/DDまでにプルダウンから選択してください。</v>
      </c>
      <c r="C35" s="79"/>
      <c r="D35" s="79"/>
      <c r="E35" s="79"/>
      <c r="F35" s="79"/>
      <c r="G35" s="80"/>
      <c r="H35" s="79"/>
      <c r="I35" s="81"/>
      <c r="J35" s="72" t="s">
        <v>225</v>
      </c>
    </row>
    <row r="36" spans="1:10">
      <c r="A36" s="70"/>
    </row>
    <row r="37" spans="1:10">
      <c r="A37" s="70" t="s">
        <v>209</v>
      </c>
      <c r="B37" s="74" t="str">
        <f>【様式】共同研究申込書!G72</f>
        <v>例：研究成果報告書など</v>
      </c>
    </row>
    <row r="38" spans="1:10">
      <c r="A38" s="70" t="s">
        <v>226</v>
      </c>
      <c r="B38" s="74" t="str">
        <f>【様式】共同研究申込書!P72</f>
        <v>YYYY/MM/DD</v>
      </c>
    </row>
    <row r="39" spans="1:10">
      <c r="A39" s="70" t="s">
        <v>227</v>
      </c>
      <c r="B39" s="74">
        <f>【様式】共同研究申込書!G73</f>
        <v>0</v>
      </c>
    </row>
    <row r="40" spans="1:10">
      <c r="A40" s="70" t="s">
        <v>228</v>
      </c>
      <c r="B40" s="74">
        <f>【様式】共同研究申込書!P73</f>
        <v>0</v>
      </c>
    </row>
    <row r="42" spans="1:10">
      <c r="A42" s="70" t="s">
        <v>210</v>
      </c>
      <c r="B42" s="74">
        <f>【様式】共同研究申込書!I55</f>
        <v>0</v>
      </c>
    </row>
    <row r="43" spans="1:10">
      <c r="A43" s="70" t="s">
        <v>211</v>
      </c>
      <c r="B43" s="74">
        <f>【様式】共同研究申込書!Q55</f>
        <v>0</v>
      </c>
    </row>
    <row r="44" spans="1:10">
      <c r="A44" s="70" t="s">
        <v>229</v>
      </c>
      <c r="B44" s="102" t="str">
        <f>IF(【様式】共同研究申込書!I63&lt;&gt;"",【様式】共同研究申込書!I63,"なし")</f>
        <v>所属</v>
      </c>
      <c r="C44" s="72" t="s">
        <v>235</v>
      </c>
    </row>
    <row r="46" spans="1:10">
      <c r="A46" s="70" t="s">
        <v>212</v>
      </c>
    </row>
    <row r="47" spans="1:10">
      <c r="A47" s="70"/>
    </row>
    <row r="48" spans="1:10">
      <c r="A48" s="70" t="s">
        <v>213</v>
      </c>
      <c r="B48" s="74" t="str">
        <f>IFERROR(
  LEFT(申込者_住所,
    MIN(
      IFERROR(FIND("都",申込者_住所),999),
      IFERROR(FIND("道",申込者_住所),999),
      IFERROR(FIND("府",申込者_住所),999),
      IFERROR(FIND("県",申込者_住所),999)
    )
  ),
"")</f>
        <v/>
      </c>
    </row>
    <row r="49" spans="1:253">
      <c r="A49" s="70"/>
    </row>
    <row r="50" spans="1:253" s="71" customFormat="1" ht="18">
      <c r="A50" s="71" t="s">
        <v>215</v>
      </c>
      <c r="B50" s="72"/>
      <c r="C50" s="72"/>
      <c r="D50" s="72"/>
      <c r="E50" s="72"/>
      <c r="F50" s="72"/>
      <c r="H50" s="72"/>
      <c r="AW50" s="72"/>
      <c r="AX50" s="72"/>
      <c r="BB50" s="72"/>
      <c r="BJ50" s="72"/>
      <c r="BR50" s="72"/>
      <c r="BZ50" s="72"/>
      <c r="CH50" s="72"/>
      <c r="CP50" s="72"/>
      <c r="CX50" s="72"/>
      <c r="DF50" s="72"/>
      <c r="HA50" s="72"/>
      <c r="HF50" s="72"/>
      <c r="HH50" s="72"/>
      <c r="HJ50" s="72"/>
      <c r="HL50" s="72"/>
      <c r="HN50" s="72"/>
      <c r="HP50" s="72"/>
      <c r="HR50" s="72"/>
      <c r="HT50" s="72"/>
      <c r="IR50" s="72"/>
      <c r="IS50" s="72"/>
    </row>
    <row r="51" spans="1:253">
      <c r="A51" s="70" t="s">
        <v>214</v>
      </c>
      <c r="B51" s="76">
        <f>【様式】共同研究申込書!I56</f>
        <v>0</v>
      </c>
    </row>
    <row r="53" spans="1:253" s="71" customFormat="1" ht="18">
      <c r="A53" s="71" t="s">
        <v>237</v>
      </c>
      <c r="B53" s="72"/>
      <c r="C53" s="72"/>
      <c r="D53" s="72"/>
      <c r="E53" s="72"/>
      <c r="F53" s="72"/>
      <c r="H53" s="72"/>
      <c r="AW53" s="72"/>
      <c r="AX53" s="72"/>
      <c r="BB53" s="72"/>
      <c r="BJ53" s="72"/>
      <c r="BR53" s="72"/>
      <c r="BZ53" s="72"/>
      <c r="CH53" s="72"/>
      <c r="CP53" s="72"/>
      <c r="CX53" s="72"/>
      <c r="DF53" s="72"/>
      <c r="HA53" s="72"/>
      <c r="HF53" s="72"/>
      <c r="HH53" s="72"/>
      <c r="HJ53" s="72"/>
      <c r="HL53" s="72"/>
      <c r="HN53" s="72"/>
      <c r="HP53" s="72"/>
      <c r="HR53" s="72"/>
      <c r="HT53" s="72"/>
      <c r="IR53" s="72"/>
      <c r="IS53" s="72"/>
    </row>
    <row r="54" spans="1:253" s="71" customFormat="1" ht="18">
      <c r="B54" s="92" t="s">
        <v>244</v>
      </c>
      <c r="C54" s="92" t="s">
        <v>238</v>
      </c>
      <c r="D54" s="72" t="s">
        <v>263</v>
      </c>
      <c r="E54" s="72"/>
      <c r="F54" s="72"/>
      <c r="H54" s="72"/>
      <c r="AW54" s="72"/>
      <c r="AX54" s="72"/>
      <c r="BB54" s="72"/>
      <c r="BJ54" s="72"/>
      <c r="BR54" s="72"/>
      <c r="BZ54" s="72"/>
      <c r="CH54" s="72"/>
      <c r="CP54" s="72"/>
      <c r="CX54" s="72"/>
      <c r="DF54" s="72"/>
      <c r="HA54" s="72"/>
      <c r="HF54" s="72"/>
      <c r="HH54" s="72"/>
      <c r="HJ54" s="72"/>
      <c r="HL54" s="72"/>
      <c r="HN54" s="72"/>
      <c r="HP54" s="72"/>
      <c r="HR54" s="72"/>
      <c r="HT54" s="72"/>
      <c r="IR54" s="72"/>
      <c r="IS54" s="72"/>
    </row>
    <row r="55" spans="1:253">
      <c r="A55" s="70" t="s">
        <v>217</v>
      </c>
      <c r="B55" s="93" t="s">
        <v>239</v>
      </c>
      <c r="C55" s="94">
        <f>直接経費 - 人件費</f>
        <v>0</v>
      </c>
      <c r="D55" s="101"/>
    </row>
    <row r="56" spans="1:253">
      <c r="A56" s="70" t="s">
        <v>218</v>
      </c>
      <c r="B56" s="93" t="s">
        <v>240</v>
      </c>
      <c r="C56" s="94">
        <f>人件費</f>
        <v>0</v>
      </c>
      <c r="D56" s="101"/>
    </row>
    <row r="57" spans="1:253">
      <c r="A57" s="70" t="s">
        <v>219</v>
      </c>
      <c r="B57" s="93" t="s">
        <v>241</v>
      </c>
      <c r="C57" s="94" t="str">
        <f>間接経費１</f>
        <v/>
      </c>
      <c r="D57" s="101">
        <f>直接経費*0.3</f>
        <v>0</v>
      </c>
      <c r="G57" t="s">
        <v>41</v>
      </c>
    </row>
    <row r="58" spans="1:253">
      <c r="A58" s="70" t="s">
        <v>220</v>
      </c>
      <c r="B58" s="93" t="s">
        <v>242</v>
      </c>
      <c r="C58" s="94">
        <f>基礎研究促進費* 70%</f>
        <v>0</v>
      </c>
      <c r="D58" s="101">
        <f>基礎研究促進費*0.7</f>
        <v>0</v>
      </c>
      <c r="G58" t="s">
        <v>41</v>
      </c>
    </row>
    <row r="59" spans="1:253">
      <c r="A59" s="70" t="s">
        <v>221</v>
      </c>
      <c r="B59" s="93">
        <f>【様式】共同研究申込書!M45*0.3</f>
        <v>0</v>
      </c>
      <c r="C59" s="94">
        <f>基礎研究促進費* 30%</f>
        <v>0</v>
      </c>
      <c r="D59" s="101">
        <f>基礎研究促進費*0.3</f>
        <v>0</v>
      </c>
      <c r="G59" t="s">
        <v>41</v>
      </c>
    </row>
    <row r="60" spans="1:253">
      <c r="A60" s="70"/>
    </row>
  </sheetData>
  <phoneticPr fontId="3"/>
  <pageMargins left="0.7" right="0.7" top="0.75" bottom="0.75" header="0.3" footer="0.3"/>
  <pageSetup paperSize="9" scale="3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D19D4-81FD-42BF-A33F-A8B59D11E417}">
  <sheetPr codeName="Sheet9"/>
  <dimension ref="B1:W47"/>
  <sheetViews>
    <sheetView view="pageBreakPreview" topLeftCell="A2" zoomScale="70" zoomScaleNormal="52" zoomScaleSheetLayoutView="70" workbookViewId="0">
      <selection activeCell="K32" sqref="K32"/>
    </sheetView>
  </sheetViews>
  <sheetFormatPr defaultColWidth="8.75" defaultRowHeight="15" customHeight="1"/>
  <cols>
    <col min="1" max="1" width="2.875" style="142" customWidth="1"/>
    <col min="2" max="2" width="21" style="142" customWidth="1"/>
    <col min="3" max="3" width="10" style="142" customWidth="1"/>
    <col min="4" max="4" width="23.75" style="142" customWidth="1"/>
    <col min="5" max="5" width="17.875" style="142" customWidth="1"/>
    <col min="6" max="6" width="7.75" style="142" customWidth="1"/>
    <col min="7" max="8" width="2.875" style="142" customWidth="1"/>
    <col min="9" max="9" width="15.875" style="142" customWidth="1"/>
    <col min="10" max="10" width="11.25" style="142" customWidth="1"/>
    <col min="11" max="11" width="33.25" style="142" customWidth="1"/>
    <col min="12" max="12" width="20.25" style="142" customWidth="1"/>
    <col min="13" max="14" width="3.75" style="142" customWidth="1"/>
    <col min="15" max="15" width="5.75" style="142" customWidth="1"/>
    <col min="16" max="16" width="18.875" style="142" customWidth="1"/>
    <col min="17" max="17" width="45.75" style="142" customWidth="1"/>
    <col min="18" max="18" width="3.375" style="142" customWidth="1"/>
    <col min="19" max="19" width="3.75" style="142" customWidth="1"/>
    <col min="20" max="20" width="5.75" style="142" customWidth="1"/>
    <col min="21" max="21" width="18.875" style="142" customWidth="1"/>
    <col min="22" max="22" width="45.75" style="142" customWidth="1"/>
    <col min="23" max="23" width="3.375" style="142" customWidth="1"/>
    <col min="24" max="16384" width="8.75" style="142"/>
  </cols>
  <sheetData>
    <row r="1" spans="2:23" ht="15" customHeight="1">
      <c r="B1" s="140" t="s">
        <v>173</v>
      </c>
      <c r="C1" s="141" t="s">
        <v>174</v>
      </c>
      <c r="I1" s="143" t="s">
        <v>146</v>
      </c>
      <c r="J1" s="143" t="s">
        <v>182</v>
      </c>
      <c r="K1" s="144" t="str">
        <f ca="1">IF(【様式】共同研究申込書!G94="確認", NOW(), "")</f>
        <v/>
      </c>
    </row>
    <row r="2" spans="2:23" ht="15" customHeight="1">
      <c r="I2" s="143"/>
      <c r="J2" s="143" t="s">
        <v>183</v>
      </c>
      <c r="K2" s="144" t="str">
        <f ca="1">IF(【様式】共同研究申込書!V93="同意", NOW(), "")</f>
        <v/>
      </c>
    </row>
    <row r="3" spans="2:23" s="158" customFormat="1" ht="15" customHeight="1"/>
    <row r="4" spans="2:23" s="145" customFormat="1" ht="15" customHeight="1">
      <c r="B4" s="145" t="s">
        <v>168</v>
      </c>
      <c r="I4" s="442" t="s">
        <v>169</v>
      </c>
      <c r="J4" s="442"/>
      <c r="O4" s="442" t="s">
        <v>171</v>
      </c>
      <c r="P4" s="442"/>
      <c r="Q4" s="442"/>
      <c r="T4" s="442" t="s">
        <v>172</v>
      </c>
      <c r="U4" s="442"/>
      <c r="V4" s="442"/>
    </row>
    <row r="5" spans="2:23" s="145" customFormat="1" ht="15" customHeight="1">
      <c r="B5" s="448" t="s">
        <v>118</v>
      </c>
      <c r="C5" s="147" t="s">
        <v>119</v>
      </c>
      <c r="D5" s="449" t="s">
        <v>120</v>
      </c>
      <c r="E5" s="449"/>
      <c r="F5" s="449"/>
      <c r="I5" s="148"/>
      <c r="J5" s="148" t="s">
        <v>124</v>
      </c>
      <c r="K5" s="446" t="s">
        <v>125</v>
      </c>
      <c r="L5" s="447"/>
      <c r="O5" s="147" t="s">
        <v>123</v>
      </c>
      <c r="P5" s="149" t="s">
        <v>149</v>
      </c>
      <c r="Q5" s="146" t="s">
        <v>132</v>
      </c>
      <c r="R5" s="150"/>
      <c r="T5" s="147" t="s">
        <v>123</v>
      </c>
      <c r="U5" s="149" t="s">
        <v>165</v>
      </c>
      <c r="V5" s="146" t="s">
        <v>166</v>
      </c>
      <c r="W5" s="150"/>
    </row>
    <row r="6" spans="2:23" s="145" customFormat="1" ht="15" customHeight="1">
      <c r="B6" s="448"/>
      <c r="C6" s="147" t="s">
        <v>121</v>
      </c>
      <c r="D6" s="449" t="str" cm="1">
        <f t="array" aca="1" ref="D6" ca="1">IF(
    INDIRECT("'" &amp; $B$1 &amp; "'!申込者_法人名") = "",
    "",
    INDIRECT("'" &amp; $B$1 &amp; "'!申込者_法人名")
)</f>
        <v/>
      </c>
      <c r="E6" s="449"/>
      <c r="F6" s="449"/>
      <c r="I6" s="449" t="s">
        <v>163</v>
      </c>
      <c r="J6" s="450" t="s">
        <v>126</v>
      </c>
      <c r="K6" s="151" t="s">
        <v>12</v>
      </c>
      <c r="L6" s="152" t="str" cm="1">
        <f t="array" aca="1" ref="L6" ca="1">IF(
    INDIRECT("'" &amp; $B$1 &amp; "'!直接経費") = "",
    "",
    INDIRECT("'" &amp; $B$1 &amp; "'!直接経費")
)</f>
        <v/>
      </c>
      <c r="O6" s="451" t="s">
        <v>119</v>
      </c>
      <c r="P6" s="153" t="str" cm="1">
        <f t="array" aca="1" ref="P6" ca="1">IF(
    INDIRECT("'" &amp; $B$1 &amp; "'!I18")="",
    "",
    "※" &amp; INDIRECT("'" &amp; $B$1 &amp; "'!I18")
)</f>
        <v/>
      </c>
      <c r="Q6" s="154" t="str" cm="1">
        <f t="array" aca="1" ref="Q6" ca="1">IF(
    INDIRECT("'" &amp; $B$1 &amp; "'!L" &amp; ((ROW()-6)/2 + 18)) = "",
    "",
    INDIRECT("'" &amp; $B$1 &amp; "'!L" &amp; ((ROW()-6)/2 + 18))
)</f>
        <v/>
      </c>
      <c r="R6" s="150"/>
      <c r="T6" s="451" t="s">
        <v>119</v>
      </c>
      <c r="U6" s="153"/>
      <c r="V6" s="154"/>
      <c r="W6" s="150"/>
    </row>
    <row r="7" spans="2:23" s="145" customFormat="1" ht="15" customHeight="1">
      <c r="B7" s="146" t="s">
        <v>122</v>
      </c>
      <c r="C7" s="448" t="str" cm="1">
        <f t="array" aca="1" ref="C7" ca="1">IF(
    INDIRECT("'" &amp; $B$1 &amp; "'!研究題目") = "",
    "",
    INDIRECT("'" &amp; $B$1 &amp; "'!研究題目")
)</f>
        <v/>
      </c>
      <c r="D7" s="448"/>
      <c r="E7" s="448"/>
      <c r="F7" s="448"/>
      <c r="I7" s="449"/>
      <c r="J7" s="450"/>
      <c r="K7" s="151" t="s">
        <v>88</v>
      </c>
      <c r="L7" s="152" t="str" cm="1">
        <f t="array" aca="1" ref="L7" ca="1">IF(
    INDIRECT("'" &amp; $B$1 &amp; "'!人件費") = "",
    "",
    INDIRECT("'" &amp; $B$1 &amp; "'!人件費")
)</f>
        <v/>
      </c>
      <c r="O7" s="452"/>
      <c r="P7" s="147" t="s">
        <v>268</v>
      </c>
      <c r="Q7" s="146" t="str" cm="1">
        <f t="array" aca="1" ref="Q7" ca="1">IF(
    INDIRECT("'" &amp; $B$1 &amp; "'!Q" &amp; ((ROW()-7)/2 + 18)) = "",
    "",
    INDIRECT("'" &amp; $B$1 &amp; "'!Q" &amp; ((ROW()-7)/2 + 18))
)</f>
        <v/>
      </c>
      <c r="R7" s="150"/>
      <c r="T7" s="452"/>
      <c r="U7" s="155"/>
      <c r="V7" s="146"/>
      <c r="W7" s="150"/>
    </row>
    <row r="8" spans="2:23" s="145" customFormat="1" ht="15" customHeight="1">
      <c r="B8" s="146" t="s">
        <v>133</v>
      </c>
      <c r="C8" s="448" t="str" cm="1">
        <f t="array" aca="1" ref="C8" ca="1">IF(
    INDIRECT("'" &amp; $B$1 &amp; "'!研究目的及び内容") = "",
    "",
    INDIRECT("'" &amp; $B$1 &amp; "'!研究目的及び内容")
)</f>
        <v/>
      </c>
      <c r="D8" s="448"/>
      <c r="E8" s="448"/>
      <c r="F8" s="448"/>
      <c r="I8" s="449"/>
      <c r="J8" s="450"/>
      <c r="K8" s="151" t="s">
        <v>40</v>
      </c>
      <c r="L8" s="152" t="str" cm="1">
        <f t="array" aca="1" ref="L8" ca="1">IF(
    INDIRECT("'" &amp; $B$1 &amp; "'!間接経費") = "",
    "",
    INDIRECT("'" &amp; $B$1 &amp; "'!間接経費")
)</f>
        <v/>
      </c>
      <c r="O8" s="452"/>
      <c r="P8" s="155" t="str" cm="1">
        <f t="array" aca="1" ref="P8" ca="1">IF(
    INDIRECT("'" &amp; $B$1 &amp; "'!I" &amp; ((ROW()-8)/2 + 19)) = "",
    "",
    IF(
        INDIRECT("'" &amp; $B$1 &amp; "'!X" &amp; ((ROW()-8)/2 + 19)) = "◎",
        "◎" &amp; INDIRECT("'" &amp; $B$1 &amp; "'!I" &amp; ((ROW()-8)/2 + 19)),
        INDIRECT("'" &amp; $B$1 &amp; "'!I" &amp; ((ROW()-8)/2 + 19))
    )
)</f>
        <v/>
      </c>
      <c r="Q8" s="146" t="str" cm="1">
        <f t="array" aca="1" ref="Q8" ca="1">IF(
    INDIRECT("'" &amp; $B$1 &amp; "'!L" &amp; ((ROW()-6)/2 + 18)) = "",
    "",
    INDIRECT("'" &amp; $B$1 &amp; "'!L" &amp; ((ROW()-6)/2 + 18))
)</f>
        <v/>
      </c>
      <c r="R8" s="150"/>
      <c r="T8" s="452"/>
      <c r="U8" s="155" t="s">
        <v>129</v>
      </c>
      <c r="V8" s="146"/>
      <c r="W8" s="150"/>
    </row>
    <row r="9" spans="2:23" s="145" customFormat="1" ht="15" customHeight="1">
      <c r="B9" s="146" t="s">
        <v>134</v>
      </c>
      <c r="C9" s="448" t="str" cm="1">
        <f t="array" aca="1" ref="C9" ca="1">IF(
    AND(
        INDIRECT("'" &amp; $B$1 &amp; "'!研究開始日") = "",
        INDIRECT("'" &amp; $B$1 &amp; "'!研究終了日") = ""
    ),
    "",
    TEXT(INDIRECT("'" &amp; $B$1 &amp; "'!研究開始日"),"yyyy/mm/dd")
    &amp; " から " &amp;
    TEXT(INDIRECT("'" &amp; $B$1 &amp; "'!研究終了日"),"yyyy/mm/dd")
    &amp; " まで "
)</f>
        <v xml:space="preserve">選択してください。自由記載も可能です。 から YYYY/MM/DD まで </v>
      </c>
      <c r="D9" s="448"/>
      <c r="E9" s="448"/>
      <c r="F9" s="448"/>
      <c r="I9" s="449"/>
      <c r="J9" s="450"/>
      <c r="K9" s="151" t="s">
        <v>89</v>
      </c>
      <c r="L9" s="152" t="str" cm="1">
        <f t="array" aca="1" ref="L9" ca="1">IF(
    INDIRECT("'" &amp; $B$1 &amp; "'!間接経費１") = "",
    "",
    INDIRECT("'" &amp; $B$1 &amp; "'!間接経費１")
)</f>
        <v/>
      </c>
      <c r="O9" s="452"/>
      <c r="P9" s="147" t="s">
        <v>268</v>
      </c>
      <c r="Q9" s="146" t="str" cm="1">
        <f t="array" aca="1" ref="Q9" ca="1">IF(
    INDIRECT("'" &amp; $B$1 &amp; "'!Q" &amp; ((ROW()-7)/2 + 18)) = "",
    "",
    INDIRECT("'" &amp; $B$1 &amp; "'!Q" &amp; ((ROW()-7)/2 + 18))
)</f>
        <v/>
      </c>
      <c r="R9" s="150"/>
      <c r="T9" s="452"/>
      <c r="U9" s="155"/>
      <c r="V9" s="146"/>
      <c r="W9" s="150"/>
    </row>
    <row r="10" spans="2:23" s="145" customFormat="1" ht="15" customHeight="1">
      <c r="B10" s="448" t="s">
        <v>135</v>
      </c>
      <c r="C10" s="147" t="s">
        <v>119</v>
      </c>
      <c r="D10" s="449" t="str" cm="1">
        <f t="array" aca="1" ref="D10" ca="1">IF(
    INDIRECT("'" &amp; $B$1 &amp; "'!広島大学_研究実施場所") = "",
    "",
    INDIRECT("'" &amp; $B$1 &amp; "'!広島大学_研究実施場所")
)</f>
        <v/>
      </c>
      <c r="E10" s="449"/>
      <c r="F10" s="449"/>
      <c r="I10" s="449"/>
      <c r="J10" s="450"/>
      <c r="K10" s="151" t="s">
        <v>90</v>
      </c>
      <c r="L10" s="152" t="str" cm="1">
        <f t="array" aca="1" ref="L10" ca="1">IF(
    INDIRECT("'" &amp; $B$1 &amp; "'!基礎研究促進費") = "",
    "",
    INDIRECT("'" &amp; $B$1 &amp; "'!基礎研究促進費")
)</f>
        <v/>
      </c>
      <c r="O10" s="452"/>
      <c r="P10" s="155" t="str" cm="1">
        <f t="array" aca="1" ref="P10" ca="1">IF(
    INDIRECT("'" &amp; $B$1 &amp; "'!I" &amp; ((ROW()-8)/2 + 19)) = "",
    "",
    IF(
        INDIRECT("'" &amp; $B$1 &amp; "'!X" &amp; ((ROW()-8)/2 + 19)) = "◎",
        "◎" &amp; INDIRECT("'" &amp; $B$1 &amp; "'!I" &amp; ((ROW()-8)/2 + 19)),
        INDIRECT("'" &amp; $B$1 &amp; "'!I" &amp; ((ROW()-8)/2 + 19))
    )
)</f>
        <v/>
      </c>
      <c r="Q10" s="146" t="str" cm="1">
        <f t="array" aca="1" ref="Q10" ca="1">IF(
    INDIRECT("'" &amp; $B$1 &amp; "'!L" &amp; ((ROW()-6)/2 + 18)) = "",
    "",
    INDIRECT("'" &amp; $B$1 &amp; "'!L" &amp; ((ROW()-6)/2 + 18))
)</f>
        <v/>
      </c>
      <c r="R10" s="150"/>
      <c r="T10" s="452"/>
      <c r="U10" s="155"/>
      <c r="V10" s="146"/>
      <c r="W10" s="150"/>
    </row>
    <row r="11" spans="2:23" s="145" customFormat="1" ht="15" customHeight="1">
      <c r="B11" s="448"/>
      <c r="C11" s="147" t="s">
        <v>121</v>
      </c>
      <c r="D11" s="449" t="str" cm="1">
        <f t="array" aca="1" ref="D11" ca="1">IF(
    INDIRECT("'" &amp; $B$1 &amp; "'!申込者_研究実施場所") = "",
    "",
    INDIRECT("'" &amp; $B$1 &amp; "'!申込者_研究実施場所")
)</f>
        <v/>
      </c>
      <c r="E11" s="449"/>
      <c r="F11" s="449"/>
      <c r="I11" s="449"/>
      <c r="J11" s="450"/>
      <c r="K11" s="151" t="s">
        <v>87</v>
      </c>
      <c r="L11" s="152" t="str" cm="1">
        <f t="array" aca="1" ref="L11" ca="1">IF(
    INDIRECT("'" &amp; $B$1 &amp; "'!外部機関共同研究員の研究料") = "",
    "",
    INDIRECT("'" &amp; $B$1 &amp; "'!外部機関共同研究員の研究料")
)</f>
        <v/>
      </c>
      <c r="O11" s="452"/>
      <c r="P11" s="147" t="s">
        <v>268</v>
      </c>
      <c r="Q11" s="146" t="str" cm="1">
        <f t="array" aca="1" ref="Q11" ca="1">IF(
    INDIRECT("'" &amp; $B$1 &amp; "'!Q" &amp; ((ROW()-7)/2 + 18)) = "",
    "",
    INDIRECT("'" &amp; $B$1 &amp; "'!Q" &amp; ((ROW()-7)/2 + 18))
)</f>
        <v/>
      </c>
      <c r="R11" s="150"/>
      <c r="T11" s="452"/>
      <c r="U11" s="155"/>
      <c r="V11" s="146"/>
      <c r="W11" s="150"/>
    </row>
    <row r="12" spans="2:23" s="145" customFormat="1" ht="15" customHeight="1">
      <c r="B12" s="443" t="s">
        <v>136</v>
      </c>
      <c r="C12" s="63" t="s">
        <v>8</v>
      </c>
      <c r="D12" s="63" t="s">
        <v>81</v>
      </c>
      <c r="E12" s="63" t="s">
        <v>79</v>
      </c>
      <c r="F12" s="63" t="s">
        <v>78</v>
      </c>
      <c r="I12" s="449"/>
      <c r="J12" s="450"/>
      <c r="K12" s="151" t="s">
        <v>170</v>
      </c>
      <c r="L12" s="152" t="str" cm="1">
        <f t="array" aca="1" ref="L12" ca="1">IF(
    INDIRECT("'" &amp; $B$1 &amp; "'!研究経費合計") = "",
    "",
    INDIRECT("'" &amp; $B$1 &amp; "'!研究経費合計")
)</f>
        <v/>
      </c>
      <c r="O12" s="452"/>
      <c r="P12" s="155" t="str" cm="1">
        <f t="array" aca="1" ref="P12" ca="1">IF(
    INDIRECT("'" &amp; $B$1 &amp; "'!I" &amp; ((ROW()-8)/2 + 19)) = "",
    "",
    IF(
        INDIRECT("'" &amp; $B$1 &amp; "'!X" &amp; ((ROW()-8)/2 + 19)) = "◎",
        "◎" &amp; INDIRECT("'" &amp; $B$1 &amp; "'!I" &amp; ((ROW()-8)/2 + 19)),
        INDIRECT("'" &amp; $B$1 &amp; "'!I" &amp; ((ROW()-8)/2 + 19))
    )
)</f>
        <v/>
      </c>
      <c r="Q12" s="146" t="str" cm="1">
        <f t="array" aca="1" ref="Q12" ca="1">IF(
    INDIRECT("'" &amp; $B$1 &amp; "'!L" &amp; ((ROW()-6)/2 + 18)) = "",
    "",
    INDIRECT("'" &amp; $B$1 &amp; "'!L" &amp; ((ROW()-6)/2 + 18))
)</f>
        <v/>
      </c>
      <c r="R12" s="150"/>
      <c r="T12" s="452"/>
      <c r="U12" s="155"/>
      <c r="V12" s="146"/>
      <c r="W12" s="150"/>
    </row>
    <row r="13" spans="2:23" s="145" customFormat="1" ht="15" customHeight="1">
      <c r="B13" s="444"/>
      <c r="C13" s="454" t="s">
        <v>162</v>
      </c>
      <c r="D13" s="156" t="str" cm="1">
        <f t="array" aca="1" ref="D13" ca="1">IF(
   INDIRECT("'" &amp; $B$1 &amp; "'!提供設備名称_1")="",
   "",
   INDIRECT("'" &amp; $B$1 &amp; "'!提供設備名称_1")
)</f>
        <v/>
      </c>
      <c r="E13" s="156" t="str" cm="1">
        <f t="array" aca="1" ref="E13" ca="1">IF(
   INDIRECT("'" &amp; $B$1 &amp; "'!提供設備規格_1")="",
   "",
   INDIRECT("'" &amp; $B$1 &amp; "'!提供設備規格_1")
)</f>
        <v/>
      </c>
      <c r="F13" s="156" t="str" cm="1">
        <f t="array" aca="1" ref="F13" ca="1">IF(
   INDIRECT("'" &amp; $B$1 &amp; "'!提供設備数量_1")="",
   "",
   INDIRECT("'" &amp; $B$1 &amp; "'!提供設備数量_1")
)</f>
        <v/>
      </c>
      <c r="O13" s="452"/>
      <c r="P13" s="147" t="s">
        <v>268</v>
      </c>
      <c r="Q13" s="146" t="str" cm="1">
        <f t="array" aca="1" ref="Q13" ca="1">IF(
    INDIRECT("'" &amp; $B$1 &amp; "'!Q" &amp; ((ROW()-7)/2 + 18)) = "",
    "",
    INDIRECT("'" &amp; $B$1 &amp; "'!Q" &amp; ((ROW()-7)/2 + 18))
)</f>
        <v/>
      </c>
      <c r="R13" s="150"/>
      <c r="T13" s="452"/>
      <c r="U13" s="155" t="s">
        <v>138</v>
      </c>
      <c r="V13" s="146"/>
      <c r="W13" s="150"/>
    </row>
    <row r="14" spans="2:23" s="145" customFormat="1" ht="15" customHeight="1">
      <c r="B14" s="444"/>
      <c r="C14" s="454"/>
      <c r="D14" s="156" t="str" cm="1">
        <f t="array" aca="1" ref="D14" ca="1">IF(
   INDIRECT("'" &amp; $B$1 &amp; "'!提供設備名称_2")="",
   "",
   INDIRECT("'" &amp; $B$1 &amp; "'!提供設備名称_2")
)</f>
        <v/>
      </c>
      <c r="E14" s="156" t="str" cm="1">
        <f t="array" aca="1" ref="E14" ca="1">IF(
   INDIRECT("'" &amp; $B$1 &amp; "'!提供設備規格_2")="",
   "",
   INDIRECT("'" &amp; $B$1 &amp; "'!提供設備規格_2")
)</f>
        <v/>
      </c>
      <c r="F14" s="156" t="str" cm="1">
        <f t="array" aca="1" ref="F14" ca="1">IF(
   INDIRECT("'" &amp; $B$1 &amp; "'!提供設備数量_2")="",
   "",
   INDIRECT("'" &amp; $B$1 &amp; "'!提供設備数量_2")
)</f>
        <v/>
      </c>
      <c r="O14" s="452"/>
      <c r="P14" s="155" t="str" cm="1">
        <f t="array" aca="1" ref="P14" ca="1">IF(
    INDIRECT("'" &amp; $B$1 &amp; "'!I" &amp; ((ROW()-8)/2 + 19)) = "",
    "",
    IF(
        INDIRECT("'" &amp; $B$1 &amp; "'!X" &amp; ((ROW()-8)/2 + 19)) = "◎",
        "◎" &amp; INDIRECT("'" &amp; $B$1 &amp; "'!I" &amp; ((ROW()-8)/2 + 19)),
        INDIRECT("'" &amp; $B$1 &amp; "'!I" &amp; ((ROW()-8)/2 + 19))
    )
)</f>
        <v/>
      </c>
      <c r="Q14" s="146" t="str" cm="1">
        <f t="array" aca="1" ref="Q14" ca="1">IF(
    INDIRECT("'" &amp; $B$1 &amp; "'!L" &amp; ((ROW()-6)/2 + 18)) = "",
    "",
    INDIRECT("'" &amp; $B$1 &amp; "'!L" &amp; ((ROW()-6)/2 + 18))
)</f>
        <v/>
      </c>
      <c r="R14" s="150"/>
      <c r="T14" s="452"/>
      <c r="U14" s="155"/>
      <c r="V14" s="146"/>
      <c r="W14" s="150"/>
    </row>
    <row r="15" spans="2:23" s="145" customFormat="1" ht="15" customHeight="1">
      <c r="B15" s="444"/>
      <c r="C15" s="454"/>
      <c r="D15" s="156" t="str" cm="1">
        <f t="array" aca="1" ref="D15" ca="1">IF(
   INDIRECT("'" &amp; $B$1 &amp; "'!提供設備名称_3")="",
   "",
   INDIRECT("'" &amp; $B$1 &amp; "'!提供設備名称_3")
)</f>
        <v/>
      </c>
      <c r="E15" s="156" t="str" cm="1">
        <f t="array" aca="1" ref="E15" ca="1">IF(
   INDIRECT("'" &amp; $B$1 &amp; "'!提供設備規格_3")="",
   "",
   INDIRECT("'" &amp; $B$1 &amp; "'!提供設備規格_3")
)</f>
        <v/>
      </c>
      <c r="F15" s="156" t="str" cm="1">
        <f t="array" aca="1" ref="F15" ca="1">IF(
   INDIRECT("'" &amp; $B$1 &amp; "'!提供設備数量_3")="",
   "",
   INDIRECT("'" &amp; $B$1 &amp; "'!提供設備数量_3")
)</f>
        <v/>
      </c>
      <c r="O15" s="452"/>
      <c r="P15" s="147" t="s">
        <v>268</v>
      </c>
      <c r="Q15" s="146" t="str" cm="1">
        <f t="array" aca="1" ref="Q15" ca="1">IF(
    INDIRECT("'" &amp; $B$1 &amp; "'!Q" &amp; ((ROW()-7)/2 + 18)) = "",
    "",
    INDIRECT("'" &amp; $B$1 &amp; "'!Q" &amp; ((ROW()-7)/2 + 18))
)</f>
        <v/>
      </c>
      <c r="R15" s="150"/>
      <c r="T15" s="453"/>
      <c r="U15" s="155" t="s">
        <v>129</v>
      </c>
      <c r="V15" s="146"/>
      <c r="W15" s="150"/>
    </row>
    <row r="16" spans="2:23" s="145" customFormat="1" ht="15" customHeight="1">
      <c r="B16" s="445"/>
      <c r="C16" s="454"/>
      <c r="D16" s="156" t="str" cm="1">
        <f t="array" aca="1" ref="D16" ca="1">IF(
   INDIRECT("'" &amp; $B$1 &amp; "'!提供設備名称_4")="",
   "",
   INDIRECT("'" &amp; $B$1 &amp; "'!提供設備名称_4")
)</f>
        <v/>
      </c>
      <c r="E16" s="156" t="str" cm="1">
        <f t="array" aca="1" ref="E16" ca="1">IF(
   INDIRECT("'" &amp; $B$1 &amp; "'!提供設備規格_4")="",
   "",
   INDIRECT("'" &amp; $B$1 &amp; "'!提供設備規格_4")
)</f>
        <v/>
      </c>
      <c r="F16" s="156" t="str" cm="1">
        <f t="array" aca="1" ref="F16" ca="1">IF(
   INDIRECT("'" &amp; $B$1 &amp; "'!提供設備数量_4")="",
   "",
   INDIRECT("'" &amp; $B$1 &amp; "'!提供設備数量_4")
)</f>
        <v/>
      </c>
      <c r="O16" s="452"/>
      <c r="P16" s="155" t="str" cm="1">
        <f t="array" aca="1" ref="P16" ca="1">IF(
    INDIRECT("'" &amp; $B$1 &amp; "'!I" &amp; ((ROW()-8)/2 + 19)) = "",
    "",
    IF(
        INDIRECT("'" &amp; $B$1 &amp; "'!X" &amp; ((ROW()-8)/2 + 19)) = "◎",
        "◎" &amp; INDIRECT("'" &amp; $B$1 &amp; "'!I" &amp; ((ROW()-8)/2 + 19)),
        INDIRECT("'" &amp; $B$1 &amp; "'!I" &amp; ((ROW()-8)/2 + 19))
    )
)</f>
        <v/>
      </c>
      <c r="Q16" s="146" t="str" cm="1">
        <f t="array" aca="1" ref="Q16" ca="1">IF(
    INDIRECT("'" &amp; $B$1 &amp; "'!L" &amp; ((ROW()-6)/2 + 18)) = "",
    "",
    INDIRECT("'" &amp; $B$1 &amp; "'!L" &amp; ((ROW()-6)/2 + 18))
)</f>
        <v/>
      </c>
      <c r="R16" s="150"/>
      <c r="T16" s="450" t="s">
        <v>126</v>
      </c>
      <c r="U16" s="155"/>
      <c r="V16" s="146"/>
      <c r="W16" s="150"/>
    </row>
    <row r="17" spans="2:23" s="145" customFormat="1" ht="15" customHeight="1">
      <c r="B17" s="146" t="s">
        <v>137</v>
      </c>
      <c r="C17" s="449" t="s">
        <v>127</v>
      </c>
      <c r="D17" s="449"/>
      <c r="E17" s="449"/>
      <c r="F17" s="449"/>
      <c r="O17" s="452"/>
      <c r="P17" s="147" t="s">
        <v>268</v>
      </c>
      <c r="Q17" s="146" t="str" cm="1">
        <f t="array" aca="1" ref="Q17" ca="1">IF(
    INDIRECT("'" &amp; $B$1 &amp; "'!Q" &amp; ((ROW()-7)/2 + 18)) = "",
    "",
    INDIRECT("'" &amp; $B$1 &amp; "'!Q" &amp; ((ROW()-7)/2 + 18))
)</f>
        <v/>
      </c>
      <c r="R17" s="150"/>
      <c r="T17" s="450"/>
      <c r="U17" s="155" t="s">
        <v>138</v>
      </c>
      <c r="V17" s="146"/>
      <c r="W17" s="150"/>
    </row>
    <row r="18" spans="2:23" s="145" customFormat="1" ht="28.9" customHeight="1">
      <c r="B18" s="146" t="s">
        <v>167</v>
      </c>
      <c r="C18" s="449" t="s">
        <v>128</v>
      </c>
      <c r="D18" s="449"/>
      <c r="E18" s="449"/>
      <c r="F18" s="449"/>
      <c r="O18" s="452"/>
      <c r="P18" s="155" t="str" cm="1">
        <f t="array" aca="1" ref="P18" ca="1">IF(
    INDIRECT("'" &amp; $B$1 &amp; "'!I" &amp; ((ROW()-8)/2 + 19)) = "",
    "",
    IF(
        INDIRECT("'" &amp; $B$1 &amp; "'!X" &amp; ((ROW()-8)/2 + 19)) = "◎",
        "◎" &amp; INDIRECT("'" &amp; $B$1 &amp; "'!I" &amp; ((ROW()-8)/2 + 19)),
        INDIRECT("'" &amp; $B$1 &amp; "'!I" &amp; ((ROW()-8)/2 + 19))
    )
)</f>
        <v/>
      </c>
      <c r="Q18" s="146" t="str" cm="1">
        <f t="array" aca="1" ref="Q18" ca="1">IF(
    INDIRECT("'" &amp; $B$1 &amp; "'!L" &amp; ((ROW()-6)/2 + 18)) = "",
    "",
    INDIRECT("'" &amp; $B$1 &amp; "'!L" &amp; ((ROW()-6)/2 + 18))
)</f>
        <v/>
      </c>
      <c r="R18" s="150"/>
      <c r="T18" s="450"/>
      <c r="U18" s="155"/>
      <c r="V18" s="146"/>
      <c r="W18" s="150"/>
    </row>
    <row r="19" spans="2:23" s="145" customFormat="1" ht="15" customHeight="1">
      <c r="O19" s="452"/>
      <c r="P19" s="147" t="s">
        <v>268</v>
      </c>
      <c r="Q19" s="146" t="str" cm="1">
        <f t="array" aca="1" ref="Q19" ca="1">IF(
    INDIRECT("'" &amp; $B$1 &amp; "'!Q" &amp; ((ROW()-7)/2 + 18)) = "",
    "",
    INDIRECT("'" &amp; $B$1 &amp; "'!Q" &amp; ((ROW()-7)/2 + 18))
)</f>
        <v/>
      </c>
      <c r="R19" s="150"/>
      <c r="T19" s="450"/>
      <c r="U19" s="155" t="s">
        <v>129</v>
      </c>
      <c r="V19" s="146"/>
      <c r="W19" s="150"/>
    </row>
    <row r="20" spans="2:23" s="145" customFormat="1" ht="15" customHeight="1">
      <c r="O20" s="452"/>
      <c r="P20" s="155" t="str" cm="1">
        <f t="array" aca="1" ref="P20" ca="1">IF(
    INDIRECT("'" &amp; $B$1 &amp; "'!I" &amp; ((ROW()-8)/2 + 19)) = "",
    "",
    IF(
        INDIRECT("'" &amp; $B$1 &amp; "'!X" &amp; ((ROW()-8)/2 + 19)) = "◎",
        "◎" &amp; INDIRECT("'" &amp; $B$1 &amp; "'!I" &amp; ((ROW()-8)/2 + 19)),
        INDIRECT("'" &amp; $B$1 &amp; "'!I" &amp; ((ROW()-8)/2 + 19))
    )
)</f>
        <v/>
      </c>
      <c r="Q20" s="146" t="str" cm="1">
        <f t="array" aca="1" ref="Q20" ca="1">IF(
    INDIRECT("'" &amp; $B$1 &amp; "'!L" &amp; ((ROW()-6)/2 + 18)) = "",
    "",
    INDIRECT("'" &amp; $B$1 &amp; "'!L" &amp; ((ROW()-6)/2 + 18))
)</f>
        <v/>
      </c>
      <c r="R20" s="150"/>
      <c r="T20" s="450"/>
      <c r="U20" s="155"/>
      <c r="V20" s="146"/>
      <c r="W20" s="150"/>
    </row>
    <row r="21" spans="2:23" s="145" customFormat="1" ht="15" customHeight="1">
      <c r="O21" s="452"/>
      <c r="P21" s="147" t="s">
        <v>268</v>
      </c>
      <c r="Q21" s="146" t="str" cm="1">
        <f t="array" aca="1" ref="Q21" ca="1">IF(
    INDIRECT("'" &amp; $B$1 &amp; "'!Q" &amp; ((ROW()-7)/2 + 18)) = "",
    "",
    INDIRECT("'" &amp; $B$1 &amp; "'!Q" &amp; ((ROW()-7)/2 + 18))
)</f>
        <v/>
      </c>
      <c r="R21" s="150"/>
      <c r="T21" s="450"/>
      <c r="U21" s="155"/>
      <c r="V21" s="146"/>
      <c r="W21" s="150"/>
    </row>
    <row r="22" spans="2:23" s="145" customFormat="1" ht="15" customHeight="1">
      <c r="B22" s="157"/>
      <c r="O22" s="452"/>
      <c r="P22" s="155" t="str" cm="1">
        <f t="array" aca="1" ref="P22" ca="1">IF(
    INDIRECT("'" &amp; $B$1 &amp; "'!I" &amp; ((ROW()-8)/2 + 19)) = "",
    "",
    IF(
        INDIRECT("'" &amp; $B$1 &amp; "'!X" &amp; ((ROW()-8)/2 + 19)) = "◎",
        "◎" &amp; INDIRECT("'" &amp; $B$1 &amp; "'!I" &amp; ((ROW()-8)/2 + 19)),
        INDIRECT("'" &amp; $B$1 &amp; "'!I" &amp; ((ROW()-8)/2 + 19))
    )
)</f>
        <v/>
      </c>
      <c r="Q22" s="146" t="str" cm="1">
        <f t="array" aca="1" ref="Q22" ca="1">IF(
    INDIRECT("'" &amp; $B$1 &amp; "'!L" &amp; ((ROW()-6)/2 + 18)) = "",
    "",
    INDIRECT("'" &amp; $B$1 &amp; "'!L" &amp; ((ROW()-6)/2 + 18))
)</f>
        <v/>
      </c>
      <c r="R22" s="150"/>
      <c r="T22" s="450"/>
      <c r="U22" s="155"/>
      <c r="V22" s="146"/>
      <c r="W22" s="150"/>
    </row>
    <row r="23" spans="2:23" s="145" customFormat="1" ht="15" customHeight="1">
      <c r="O23" s="452"/>
      <c r="P23" s="147" t="s">
        <v>268</v>
      </c>
      <c r="Q23" s="146" t="str" cm="1">
        <f t="array" aca="1" ref="Q23" ca="1">IF(
    INDIRECT("'" &amp; $B$1 &amp; "'!Q" &amp; ((ROW()-7)/2 + 18)) = "",
    "",
    INDIRECT("'" &amp; $B$1 &amp; "'!Q" &amp; ((ROW()-7)/2 + 18))
)</f>
        <v/>
      </c>
      <c r="R23" s="150"/>
      <c r="T23" s="450"/>
      <c r="U23" s="155" t="s">
        <v>129</v>
      </c>
      <c r="V23" s="146"/>
      <c r="W23" s="150"/>
    </row>
    <row r="24" spans="2:23" s="145" customFormat="1" ht="15" customHeight="1">
      <c r="O24" s="452"/>
      <c r="P24" s="155" t="str" cm="1">
        <f t="array" aca="1" ref="P24" ca="1">IF(
    INDIRECT("'" &amp; $B$1 &amp; "'!I" &amp; ((ROW()-8)/2 + 19)) = "",
    "",
    IF(
        INDIRECT("'" &amp; $B$1 &amp; "'!X" &amp; ((ROW()-8)/2 + 19)) = "◎",
        "◎" &amp; INDIRECT("'" &amp; $B$1 &amp; "'!I" &amp; ((ROW()-8)/2 + 19)),
        INDIRECT("'" &amp; $B$1 &amp; "'!I" &amp; ((ROW()-8)/2 + 19))
    )
)</f>
        <v/>
      </c>
      <c r="Q24" s="146" t="str" cm="1">
        <f t="array" aca="1" ref="Q24" ca="1">IF(
    INDIRECT("'" &amp; $B$1 &amp; "'!L" &amp; ((ROW()-6)/2 + 18)) = "",
    "",
    INDIRECT("'" &amp; $B$1 &amp; "'!L" &amp; ((ROW()-6)/2 + 18))
)</f>
        <v/>
      </c>
      <c r="R24" s="150"/>
      <c r="T24" s="450"/>
      <c r="U24" s="155"/>
      <c r="V24" s="146"/>
      <c r="W24" s="150"/>
    </row>
    <row r="25" spans="2:23" s="145" customFormat="1" ht="15" customHeight="1">
      <c r="O25" s="453"/>
      <c r="P25" s="147" t="s">
        <v>268</v>
      </c>
      <c r="Q25" s="146" t="str" cm="1">
        <f t="array" aca="1" ref="Q25" ca="1">IF(
    INDIRECT("'" &amp; $B$1 &amp; "'!Q" &amp; ((ROW()-7)/2 + 18)) = "",
    "",
    INDIRECT("'" &amp; $B$1 &amp; "'!Q" &amp; ((ROW()-7)/2 + 18))
)</f>
        <v/>
      </c>
      <c r="R25" s="150"/>
      <c r="T25" s="450"/>
      <c r="U25" s="155" t="s">
        <v>138</v>
      </c>
      <c r="V25" s="146"/>
      <c r="W25" s="150"/>
    </row>
    <row r="26" spans="2:23" s="145" customFormat="1" ht="15" customHeight="1">
      <c r="O26" s="451" t="s">
        <v>126</v>
      </c>
      <c r="P26" s="155" t="str" cm="1">
        <f t="array" aca="1" ref="P26" ca="1">IF(
    INDIRECT("'" &amp; $B$1 &amp; "'!I30")="",
    "",
    "※" &amp; INDIRECT("'" &amp; $B$1 &amp; "'!I30")
)</f>
        <v/>
      </c>
      <c r="Q26" s="146" t="str" cm="1">
        <f t="array" aca="1" ref="Q26" ca="1">IF(
    INDIRECT("'" &amp; $B$1 &amp; "'!L" &amp; (30 + (ROW(Q26)-26)/2)) = "",
    "",
    INDIRECT("'" &amp; $B$1 &amp; "'!L" &amp; (30 + (ROW(Q26)-26)/2)) &amp; "・" &amp;
    INDIRECT("'" &amp; $B$1 &amp; "'!Q" &amp; (30 + (ROW(Q26)-26)/2))
)</f>
        <v/>
      </c>
      <c r="R26" s="150"/>
      <c r="V26" s="150"/>
    </row>
    <row r="27" spans="2:23" s="145" customFormat="1" ht="15" customHeight="1">
      <c r="O27" s="452"/>
      <c r="P27" s="147" t="s">
        <v>268</v>
      </c>
      <c r="Q27" s="146" t="str" cm="1">
        <f t="array" aca="1" ref="Q27" ca="1">IF(
    INDIRECT("'" &amp; $B$1 &amp; "'!S" &amp; ((ROW()-27)/2 + 30)) = "",
    "",
    INDIRECT("'" &amp; $B$1 &amp; "'!S" &amp; ((ROW()-27)/2 + 30))
)</f>
        <v/>
      </c>
      <c r="R27" s="150"/>
      <c r="V27" s="150"/>
    </row>
    <row r="28" spans="2:23" s="145" customFormat="1" ht="15" customHeight="1">
      <c r="O28" s="452"/>
      <c r="P28" s="155" t="str" cm="1">
        <f t="array" aca="1" ref="P28" ca="1">IF(
    INDIRECT("'" &amp; $B$1 &amp; "'!I" &amp; ((ROW()-28)/2 + 31)) = "",
    "",
    INDIRECT("'" &amp; $B$1 &amp; "'!I" &amp; ((ROW()-28)/2 + 31))
)</f>
        <v/>
      </c>
      <c r="Q28" s="146" t="str" cm="1">
        <f t="array" aca="1" ref="Q28" ca="1">IF(
    INDIRECT("'" &amp; $B$1 &amp; "'!L" &amp; (30 + (ROW(Q28)-26)/2)) = "",
    "",
    INDIRECT("'" &amp; $B$1 &amp; "'!L" &amp; (30 + (ROW(Q28)-26)/2)) &amp; "・" &amp;
    INDIRECT("'" &amp; $B$1 &amp; "'!Q" &amp; (30 + (ROW(Q28)-26)/2))
)</f>
        <v/>
      </c>
      <c r="R28" s="150"/>
      <c r="V28" s="150"/>
    </row>
    <row r="29" spans="2:23" s="145" customFormat="1" ht="15" customHeight="1">
      <c r="O29" s="452"/>
      <c r="P29" s="147" t="s">
        <v>268</v>
      </c>
      <c r="Q29" s="146" t="str" cm="1">
        <f t="array" aca="1" ref="Q29" ca="1">IF(
    INDIRECT("'" &amp; $B$1 &amp; "'!S" &amp; ((ROW()-27)/2 + 30)) = "",
    "",
    INDIRECT("'" &amp; $B$1 &amp; "'!S" &amp; ((ROW()-27)/2 + 30))
)</f>
        <v/>
      </c>
      <c r="R29" s="150"/>
      <c r="V29" s="150"/>
    </row>
    <row r="30" spans="2:23" s="145" customFormat="1" ht="15" customHeight="1">
      <c r="O30" s="452"/>
      <c r="P30" s="155" t="str" cm="1">
        <f t="array" aca="1" ref="P30" ca="1">IF(
    INDIRECT("'" &amp; $B$1 &amp; "'!I" &amp; ((ROW()-28)/2 + 31)) = "",
    "",
    INDIRECT("'" &amp; $B$1 &amp; "'!I" &amp; ((ROW()-28)/2 + 31))
)</f>
        <v/>
      </c>
      <c r="Q30" s="146" t="str" cm="1">
        <f t="array" aca="1" ref="Q30" ca="1">IF(
    INDIRECT("'" &amp; $B$1 &amp; "'!L" &amp; (30 + (ROW(Q30)-26)/2)) = "",
    "",
    INDIRECT("'" &amp; $B$1 &amp; "'!L" &amp; (30 + (ROW(Q30)-26)/2)) &amp; "・" &amp;
    INDIRECT("'" &amp; $B$1 &amp; "'!Q" &amp; (30 + (ROW(Q30)-26)/2))
)</f>
        <v/>
      </c>
      <c r="R30" s="150"/>
      <c r="V30" s="150"/>
    </row>
    <row r="31" spans="2:23" s="145" customFormat="1" ht="15" customHeight="1">
      <c r="O31" s="452"/>
      <c r="P31" s="147" t="s">
        <v>268</v>
      </c>
      <c r="Q31" s="146" t="str" cm="1">
        <f t="array" aca="1" ref="Q31" ca="1">IF(
    INDIRECT("'" &amp; $B$1 &amp; "'!S" &amp; ((ROW()-27)/2 + 30)) = "",
    "",
    INDIRECT("'" &amp; $B$1 &amp; "'!S" &amp; ((ROW()-27)/2 + 30))
)</f>
        <v/>
      </c>
      <c r="R31" s="150"/>
      <c r="V31" s="150"/>
    </row>
    <row r="32" spans="2:23" s="145" customFormat="1" ht="15" customHeight="1">
      <c r="O32" s="452"/>
      <c r="P32" s="155" t="str" cm="1">
        <f t="array" aca="1" ref="P32" ca="1">IF(
    INDIRECT("'" &amp; $B$1 &amp; "'!I" &amp; ((ROW()-28)/2 + 31)) = "",
    "",
    INDIRECT("'" &amp; $B$1 &amp; "'!I" &amp; ((ROW()-28)/2 + 31))
)</f>
        <v/>
      </c>
      <c r="Q32" s="146" t="str" cm="1">
        <f t="array" aca="1" ref="Q32" ca="1">IF(
    INDIRECT("'" &amp; $B$1 &amp; "'!L" &amp; (30 + (ROW(Q32)-26)/2)) = "",
    "",
    INDIRECT("'" &amp; $B$1 &amp; "'!L" &amp; (30 + (ROW(Q32)-26)/2)) &amp; "・" &amp;
    INDIRECT("'" &amp; $B$1 &amp; "'!Q" &amp; (30 + (ROW(Q32)-26)/2))
)</f>
        <v/>
      </c>
      <c r="R32" s="150"/>
      <c r="V32" s="150"/>
    </row>
    <row r="33" spans="15:22" s="145" customFormat="1" ht="15" customHeight="1">
      <c r="O33" s="452"/>
      <c r="P33" s="147" t="s">
        <v>268</v>
      </c>
      <c r="Q33" s="146" t="str" cm="1">
        <f t="array" aca="1" ref="Q33" ca="1">IF(
    INDIRECT("'" &amp; $B$1 &amp; "'!S" &amp; ((ROW()-27)/2 + 30)) = "",
    "",
    INDIRECT("'" &amp; $B$1 &amp; "'!S" &amp; ((ROW()-27)/2 + 30))
)</f>
        <v/>
      </c>
      <c r="R33" s="150"/>
      <c r="V33" s="150"/>
    </row>
    <row r="34" spans="15:22" s="145" customFormat="1" ht="15" customHeight="1">
      <c r="O34" s="452"/>
      <c r="P34" s="155" t="str" cm="1">
        <f t="array" aca="1" ref="P34" ca="1">IF(
    INDIRECT("'" &amp; $B$1 &amp; "'!I" &amp; ((ROW()-28)/2 + 31)) = "",
    "",
    INDIRECT("'" &amp; $B$1 &amp; "'!I" &amp; ((ROW()-28)/2 + 31))
)</f>
        <v/>
      </c>
      <c r="Q34" s="146" t="str" cm="1">
        <f t="array" aca="1" ref="Q34" ca="1">IF(
    INDIRECT("'" &amp; $B$1 &amp; "'!L" &amp; (30 + (ROW(Q34)-26)/2)) = "",
    "",
    INDIRECT("'" &amp; $B$1 &amp; "'!L" &amp; (30 + (ROW(Q34)-26)/2)) &amp; "・" &amp;
    INDIRECT("'" &amp; $B$1 &amp; "'!Q" &amp; (30 + (ROW(Q34)-26)/2))
)</f>
        <v/>
      </c>
      <c r="R34" s="150"/>
      <c r="V34" s="150"/>
    </row>
    <row r="35" spans="15:22" s="145" customFormat="1" ht="15" customHeight="1">
      <c r="O35" s="452"/>
      <c r="P35" s="147" t="s">
        <v>268</v>
      </c>
      <c r="Q35" s="146" t="str" cm="1">
        <f t="array" aca="1" ref="Q35" ca="1">IF(
    INDIRECT("'" &amp; $B$1 &amp; "'!S" &amp; ((ROW()-27)/2 + 30)) = "",
    "",
    INDIRECT("'" &amp; $B$1 &amp; "'!S" &amp; ((ROW()-27)/2 + 30))
)</f>
        <v/>
      </c>
      <c r="R35" s="150"/>
      <c r="V35" s="150"/>
    </row>
    <row r="36" spans="15:22" s="145" customFormat="1" ht="15" customHeight="1">
      <c r="O36" s="452"/>
      <c r="P36" s="155" t="str" cm="1">
        <f t="array" aca="1" ref="P36" ca="1">IF(
    INDIRECT("'" &amp; $B$1 &amp; "'!I" &amp; ((ROW()-28)/2 + 31)) = "",
    "",
    INDIRECT("'" &amp; $B$1 &amp; "'!I" &amp; ((ROW()-28)/2 + 31))
)</f>
        <v/>
      </c>
      <c r="Q36" s="146" t="str" cm="1">
        <f t="array" aca="1" ref="Q36" ca="1">IF(
    INDIRECT("'" &amp; $B$1 &amp; "'!L" &amp; (30 + (ROW(Q36)-26)/2)) = "",
    "",
    INDIRECT("'" &amp; $B$1 &amp; "'!L" &amp; (30 + (ROW(Q36)-26)/2)) &amp; "・" &amp;
    INDIRECT("'" &amp; $B$1 &amp; "'!Q" &amp; (30 + (ROW(Q36)-26)/2))
)</f>
        <v/>
      </c>
      <c r="R36" s="150"/>
      <c r="V36" s="150"/>
    </row>
    <row r="37" spans="15:22" s="145" customFormat="1" ht="15" customHeight="1">
      <c r="O37" s="452"/>
      <c r="P37" s="147" t="s">
        <v>268</v>
      </c>
      <c r="Q37" s="146" t="str" cm="1">
        <f t="array" aca="1" ref="Q37" ca="1">IF(
    INDIRECT("'" &amp; $B$1 &amp; "'!S" &amp; ((ROW()-27)/2 + 30)) = "",
    "",
    INDIRECT("'" &amp; $B$1 &amp; "'!S" &amp; ((ROW()-27)/2 + 30))
)</f>
        <v/>
      </c>
      <c r="R37" s="150"/>
      <c r="V37" s="150"/>
    </row>
    <row r="38" spans="15:22" s="145" customFormat="1" ht="15" customHeight="1">
      <c r="O38" s="452"/>
      <c r="P38" s="155" t="str" cm="1">
        <f t="array" aca="1" ref="P38" ca="1">IF(
    INDIRECT("'" &amp; $B$1 &amp; "'!I" &amp; ((ROW()-28)/2 + 31)) = "",
    "",
    INDIRECT("'" &amp; $B$1 &amp; "'!I" &amp; ((ROW()-28)/2 + 31))
)</f>
        <v/>
      </c>
      <c r="Q38" s="146" t="str" cm="1">
        <f t="array" aca="1" ref="Q38" ca="1">IF(
    INDIRECT("'" &amp; $B$1 &amp; "'!L" &amp; (30 + (ROW(Q38)-26)/2)) = "",
    "",
    INDIRECT("'" &amp; $B$1 &amp; "'!L" &amp; (30 + (ROW(Q38)-26)/2)) &amp; "・" &amp;
    INDIRECT("'" &amp; $B$1 &amp; "'!Q" &amp; (30 + (ROW(Q38)-26)/2))
)</f>
        <v/>
      </c>
    </row>
    <row r="39" spans="15:22" s="145" customFormat="1" ht="15" customHeight="1">
      <c r="O39" s="452"/>
      <c r="P39" s="147" t="s">
        <v>268</v>
      </c>
      <c r="Q39" s="146" t="str" cm="1">
        <f t="array" aca="1" ref="Q39" ca="1">IF(
    INDIRECT("'" &amp; $B$1 &amp; "'!S" &amp; ((ROW()-27)/2 + 30)) = "",
    "",
    INDIRECT("'" &amp; $B$1 &amp; "'!S" &amp; ((ROW()-27)/2 + 30))
)</f>
        <v/>
      </c>
    </row>
    <row r="40" spans="15:22" s="145" customFormat="1" ht="15" customHeight="1">
      <c r="O40" s="452"/>
      <c r="P40" s="155" t="str" cm="1">
        <f t="array" aca="1" ref="P40" ca="1">IF(
    INDIRECT("'" &amp; $B$1 &amp; "'!I" &amp; ((ROW()-28)/2 + 31)) = "",
    "",
    INDIRECT("'" &amp; $B$1 &amp; "'!I" &amp; ((ROW()-28)/2 + 31))
)</f>
        <v/>
      </c>
      <c r="Q40" s="146" t="str" cm="1">
        <f t="array" aca="1" ref="Q40" ca="1">IF(
    INDIRECT("'" &amp; $B$1 &amp; "'!L" &amp; (30 + (ROW(Q40)-26)/2)) = "",
    "",
    INDIRECT("'" &amp; $B$1 &amp; "'!L" &amp; (30 + (ROW(Q40)-26)/2)) &amp; "・" &amp;
    INDIRECT("'" &amp; $B$1 &amp; "'!Q" &amp; (30 + (ROW(Q40)-26)/2))
)</f>
        <v/>
      </c>
    </row>
    <row r="41" spans="15:22" s="145" customFormat="1" ht="15" customHeight="1">
      <c r="O41" s="452"/>
      <c r="P41" s="147" t="s">
        <v>268</v>
      </c>
      <c r="Q41" s="146" t="str" cm="1">
        <f t="array" aca="1" ref="Q41" ca="1">IF(
    INDIRECT("'" &amp; $B$1 &amp; "'!S" &amp; ((ROW()-27)/2 + 30)) = "",
    "",
    INDIRECT("'" &amp; $B$1 &amp; "'!S" &amp; ((ROW()-27)/2 + 30))
)</f>
        <v/>
      </c>
    </row>
    <row r="42" spans="15:22" s="145" customFormat="1" ht="15" customHeight="1">
      <c r="O42" s="452"/>
      <c r="P42" s="155" t="str" cm="1">
        <f t="array" aca="1" ref="P42" ca="1">IF(
    INDIRECT("'" &amp; $B$1 &amp; "'!I" &amp; ((ROW()-28)/2 + 31)) = "",
    "",
    INDIRECT("'" &amp; $B$1 &amp; "'!I" &amp; ((ROW()-28)/2 + 31))
)</f>
        <v/>
      </c>
      <c r="Q42" s="146" t="str" cm="1">
        <f t="array" aca="1" ref="Q42" ca="1">IF(
    INDIRECT("'" &amp; $B$1 &amp; "'!L" &amp; (30 + (ROW(Q42)-26)/2)) = "",
    "",
    INDIRECT("'" &amp; $B$1 &amp; "'!L" &amp; (30 + (ROW(Q42)-26)/2)) &amp; "・" &amp;
    INDIRECT("'" &amp; $B$1 &amp; "'!Q" &amp; (30 + (ROW(Q42)-26)/2))
)</f>
        <v/>
      </c>
    </row>
    <row r="43" spans="15:22" s="145" customFormat="1" ht="15" customHeight="1">
      <c r="O43" s="452"/>
      <c r="P43" s="147" t="s">
        <v>268</v>
      </c>
      <c r="Q43" s="146" t="str" cm="1">
        <f t="array" aca="1" ref="Q43" ca="1">IF(
    INDIRECT("'" &amp; $B$1 &amp; "'!S" &amp; ((ROW()-27)/2 + 30)) = "",
    "",
    INDIRECT("'" &amp; $B$1 &amp; "'!S" &amp; ((ROW()-27)/2 + 30))
)</f>
        <v/>
      </c>
    </row>
    <row r="44" spans="15:22" s="145" customFormat="1" ht="15" customHeight="1">
      <c r="O44" s="452"/>
      <c r="P44" s="155" t="str" cm="1">
        <f t="array" aca="1" ref="P44" ca="1">IF(
    INDIRECT("'" &amp; $B$1 &amp; "'!I" &amp; ((ROW()-28)/2 + 31)) = "",
    "",
    INDIRECT("'" &amp; $B$1 &amp; "'!I" &amp; ((ROW()-28)/2 + 31))
)</f>
        <v/>
      </c>
      <c r="Q44" s="146" t="str" cm="1">
        <f t="array" aca="1" ref="Q44" ca="1">IF(
    INDIRECT("'" &amp; $B$1 &amp; "'!L" &amp; (30 + (ROW(Q44)-26)/2)) = "",
    "",
    INDIRECT("'" &amp; $B$1 &amp; "'!L" &amp; (30 + (ROW(Q44)-26)/2)) &amp; "・" &amp;
    INDIRECT("'" &amp; $B$1 &amp; "'!Q" &amp; (30 + (ROW(Q44)-26)/2))
)</f>
        <v/>
      </c>
    </row>
    <row r="45" spans="15:22" s="145" customFormat="1" ht="15" customHeight="1">
      <c r="O45" s="453"/>
      <c r="P45" s="147" t="s">
        <v>268</v>
      </c>
      <c r="Q45" s="146" t="str" cm="1">
        <f t="array" aca="1" ref="Q45" ca="1">IF(
    INDIRECT("'" &amp; $B$1 &amp; "'!S" &amp; ((ROW()-27)/2 + 30)) = "",
    "",
    INDIRECT("'" &amp; $B$1 &amp; "'!S" &amp; ((ROW()-27)/2 + 30))
)</f>
        <v/>
      </c>
    </row>
    <row r="46" spans="15:22" s="145" customFormat="1" ht="15" customHeight="1">
      <c r="P46" s="145" t="s">
        <v>164</v>
      </c>
    </row>
    <row r="47" spans="15:22" s="145" customFormat="1" ht="15" customHeight="1"/>
  </sheetData>
  <sheetProtection formatCells="0" formatRows="0" insertRows="0" deleteRows="0" selectLockedCells="1"/>
  <customSheetViews>
    <customSheetView guid="{49F60FA0-2730-4C73-B94F-8CE2A34F103D}" scale="55" showPageBreaks="1" printArea="1" view="pageBreakPreview">
      <selection activeCell="J28" sqref="J28"/>
      <colBreaks count="3" manualBreakCount="3">
        <brk id="7" max="1048575" man="1"/>
        <brk id="13" max="1048575" man="1"/>
        <brk id="18" max="1048575" man="1"/>
      </colBreaks>
      <pageMargins left="0.7" right="0.7" top="0.75" bottom="0.75" header="0.3" footer="0.3"/>
      <pageSetup paperSize="9" scale="88" orientation="portrait" r:id="rId1"/>
    </customSheetView>
  </customSheetViews>
  <mergeCells count="23">
    <mergeCell ref="O26:O45"/>
    <mergeCell ref="C13:C16"/>
    <mergeCell ref="C17:F17"/>
    <mergeCell ref="C18:F18"/>
    <mergeCell ref="O6:O25"/>
    <mergeCell ref="C7:F7"/>
    <mergeCell ref="C8:F8"/>
    <mergeCell ref="C9:F9"/>
    <mergeCell ref="D10:F10"/>
    <mergeCell ref="D11:F11"/>
    <mergeCell ref="I4:J4"/>
    <mergeCell ref="T4:V4"/>
    <mergeCell ref="O4:Q4"/>
    <mergeCell ref="B12:B16"/>
    <mergeCell ref="K5:L5"/>
    <mergeCell ref="B5:B6"/>
    <mergeCell ref="D5:F5"/>
    <mergeCell ref="D6:F6"/>
    <mergeCell ref="I6:I12"/>
    <mergeCell ref="J6:J12"/>
    <mergeCell ref="B10:B11"/>
    <mergeCell ref="T16:T25"/>
    <mergeCell ref="T6:T15"/>
  </mergeCells>
  <phoneticPr fontId="3"/>
  <conditionalFormatting sqref="E12:F12">
    <cfRule type="expression" dxfId="0" priority="1">
      <formula>E12&lt;&gt;""</formula>
    </cfRule>
  </conditionalFormatting>
  <pageMargins left="0.7" right="0.7" top="0.75" bottom="0.75" header="0.3" footer="0.3"/>
  <pageSetup paperSize="9" scale="88" orientation="portrait" r:id="rId2"/>
  <colBreaks count="3" manualBreakCount="3">
    <brk id="7" max="1048575" man="1"/>
    <brk id="13" max="1048575" man="1"/>
    <brk id="18" max="1048575" man="1"/>
  </colBreaks>
  <ignoredErrors>
    <ignoredError sqref="Q7 Q9 Q11 Q13 Q15 Q17 Q19 Q21 Q23 Q27 Q29 Q31 Q33 Q35 Q37 Q39" formula="1"/>
  </ignoredError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37</vt:i4>
      </vt:variant>
    </vt:vector>
  </HeadingPairs>
  <TitlesOfParts>
    <vt:vector size="42" baseType="lpstr">
      <vt:lpstr>【様式】共同研究申込書</vt:lpstr>
      <vt:lpstr>【様式】国等からの委託・再委託</vt:lpstr>
      <vt:lpstr>【計算用】研究担当者の人件費</vt:lpstr>
      <vt:lpstr>【大学用】DB使用欄</vt:lpstr>
      <vt:lpstr>【大学用】契約書転記フォーム_ひな型</vt:lpstr>
      <vt:lpstr>【大学用】DB使用欄!Print_Area</vt:lpstr>
      <vt:lpstr>【大学用】契約書転記フォーム_ひな型!Print_Area</vt:lpstr>
      <vt:lpstr>【様式】共同研究申込書!Print_Area</vt:lpstr>
      <vt:lpstr>【様式】国等からの委託・再委託!Print_Area</vt:lpstr>
      <vt:lpstr>その他</vt:lpstr>
      <vt:lpstr>外部機関共同研究員の研究料</vt:lpstr>
      <vt:lpstr>間接経費</vt:lpstr>
      <vt:lpstr>間接経費１</vt:lpstr>
      <vt:lpstr>間接経費細目</vt:lpstr>
      <vt:lpstr>間接経費細目１</vt:lpstr>
      <vt:lpstr>基礎研究促進費</vt:lpstr>
      <vt:lpstr>研究開始日</vt:lpstr>
      <vt:lpstr>研究経費合計</vt:lpstr>
      <vt:lpstr>研究終了日</vt:lpstr>
      <vt:lpstr>研究題目</vt:lpstr>
      <vt:lpstr>研究目的及び内容</vt:lpstr>
      <vt:lpstr>広島大学_研究実施場所</vt:lpstr>
      <vt:lpstr>申込者_研究実施場所</vt:lpstr>
      <vt:lpstr>申込者_住所</vt:lpstr>
      <vt:lpstr>申込者_法人名</vt:lpstr>
      <vt:lpstr>人件費</vt:lpstr>
      <vt:lpstr>直接経費</vt:lpstr>
      <vt:lpstr>提供設備規格</vt:lpstr>
      <vt:lpstr>提供設備規格_1</vt:lpstr>
      <vt:lpstr>提供設備規格_2</vt:lpstr>
      <vt:lpstr>提供設備規格_3</vt:lpstr>
      <vt:lpstr>提供設備規格_4</vt:lpstr>
      <vt:lpstr>提供設備数量</vt:lpstr>
      <vt:lpstr>提供設備数量_1</vt:lpstr>
      <vt:lpstr>提供設備数量_2</vt:lpstr>
      <vt:lpstr>提供設備数量_3</vt:lpstr>
      <vt:lpstr>提供設備数量_4</vt:lpstr>
      <vt:lpstr>提供設備名</vt:lpstr>
      <vt:lpstr>提供設備名称_1</vt:lpstr>
      <vt:lpstr>提供設備名称_2</vt:lpstr>
      <vt:lpstr>提供設備名称_3</vt:lpstr>
      <vt:lpstr>提供設備名称_4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拓馬</dc:creator>
  <cp:lastModifiedBy>山田　幸子</cp:lastModifiedBy>
  <cp:lastPrinted>2025-12-24T06:59:25Z</cp:lastPrinted>
  <dcterms:created xsi:type="dcterms:W3CDTF">2025-09-09T03:20:37Z</dcterms:created>
  <dcterms:modified xsi:type="dcterms:W3CDTF">2026-02-03T03:04:21Z</dcterms:modified>
</cp:coreProperties>
</file>